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5F3F9FA-41A5-4714-83C8-BF852A85F6B9}" xr6:coauthVersionLast="47" xr6:coauthVersionMax="47" xr10:uidLastSave="{00000000-0000-0000-0000-000000000000}"/>
  <bookViews>
    <workbookView xWindow="-108" yWindow="-108" windowWidth="23256" windowHeight="13896" xr2:uid="{6C3BD5CC-7D38-44EE-BD3B-FE113BC96C48}"/>
  </bookViews>
  <sheets>
    <sheet name="Прил к КП 2025по ФССП" sheetId="3" r:id="rId1"/>
    <sheet name="Прил. к КП 2025 ВС и МНАР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" i="4" l="1"/>
  <c r="E49" i="4"/>
  <c r="D49" i="4"/>
  <c r="C49" i="4"/>
  <c r="O48" i="4"/>
  <c r="P48" i="4" s="1"/>
  <c r="N48" i="4"/>
  <c r="M48" i="4"/>
  <c r="L48" i="4"/>
  <c r="G48" i="4"/>
  <c r="O47" i="4"/>
  <c r="N47" i="4"/>
  <c r="M47" i="4"/>
  <c r="L47" i="4"/>
  <c r="G47" i="4"/>
  <c r="O46" i="4"/>
  <c r="N46" i="4"/>
  <c r="M46" i="4"/>
  <c r="L46" i="4"/>
  <c r="G46" i="4"/>
  <c r="O45" i="4"/>
  <c r="N45" i="4"/>
  <c r="M45" i="4"/>
  <c r="L45" i="4"/>
  <c r="G45" i="4"/>
  <c r="O44" i="4"/>
  <c r="N44" i="4"/>
  <c r="M44" i="4"/>
  <c r="L44" i="4"/>
  <c r="G44" i="4"/>
  <c r="O43" i="4"/>
  <c r="N43" i="4"/>
  <c r="M43" i="4"/>
  <c r="L43" i="4"/>
  <c r="G43" i="4"/>
  <c r="O42" i="4"/>
  <c r="N42" i="4"/>
  <c r="M42" i="4"/>
  <c r="L42" i="4"/>
  <c r="G42" i="4"/>
  <c r="O41" i="4"/>
  <c r="N41" i="4"/>
  <c r="M41" i="4"/>
  <c r="L41" i="4"/>
  <c r="G41" i="4"/>
  <c r="O40" i="4"/>
  <c r="N40" i="4"/>
  <c r="M40" i="4"/>
  <c r="L40" i="4"/>
  <c r="G40" i="4"/>
  <c r="O39" i="4"/>
  <c r="N39" i="4"/>
  <c r="M39" i="4"/>
  <c r="L39" i="4"/>
  <c r="G39" i="4"/>
  <c r="O38" i="4"/>
  <c r="N38" i="4"/>
  <c r="M38" i="4"/>
  <c r="L38" i="4"/>
  <c r="G38" i="4"/>
  <c r="O37" i="4"/>
  <c r="N37" i="4"/>
  <c r="M37" i="4"/>
  <c r="L37" i="4"/>
  <c r="G37" i="4"/>
  <c r="O36" i="4"/>
  <c r="N36" i="4"/>
  <c r="P36" i="4" s="1"/>
  <c r="M36" i="4"/>
  <c r="L36" i="4"/>
  <c r="G36" i="4"/>
  <c r="O35" i="4"/>
  <c r="N35" i="4"/>
  <c r="M35" i="4"/>
  <c r="L35" i="4"/>
  <c r="G35" i="4"/>
  <c r="I30" i="4"/>
  <c r="F30" i="4"/>
  <c r="F50" i="4" s="1"/>
  <c r="E30" i="4"/>
  <c r="E50" i="4" s="1"/>
  <c r="D30" i="4"/>
  <c r="D50" i="4" s="1"/>
  <c r="C30" i="4"/>
  <c r="C50" i="4" s="1"/>
  <c r="O29" i="4"/>
  <c r="N29" i="4"/>
  <c r="M29" i="4"/>
  <c r="L29" i="4"/>
  <c r="G29" i="4"/>
  <c r="O28" i="4"/>
  <c r="N28" i="4"/>
  <c r="M28" i="4"/>
  <c r="L28" i="4"/>
  <c r="P28" i="4" s="1"/>
  <c r="G28" i="4"/>
  <c r="O27" i="4"/>
  <c r="N27" i="4"/>
  <c r="M27" i="4"/>
  <c r="L27" i="4"/>
  <c r="G27" i="4"/>
  <c r="O26" i="4"/>
  <c r="N26" i="4"/>
  <c r="M26" i="4"/>
  <c r="L26" i="4"/>
  <c r="G26" i="4"/>
  <c r="O25" i="4"/>
  <c r="P25" i="4" s="1"/>
  <c r="N25" i="4"/>
  <c r="M25" i="4"/>
  <c r="L25" i="4"/>
  <c r="G25" i="4"/>
  <c r="O24" i="4"/>
  <c r="N24" i="4"/>
  <c r="M24" i="4"/>
  <c r="L24" i="4"/>
  <c r="G24" i="4"/>
  <c r="O23" i="4"/>
  <c r="N23" i="4"/>
  <c r="M23" i="4"/>
  <c r="L23" i="4"/>
  <c r="G23" i="4"/>
  <c r="O22" i="4"/>
  <c r="N22" i="4"/>
  <c r="M22" i="4"/>
  <c r="L22" i="4"/>
  <c r="G22" i="4"/>
  <c r="O21" i="4"/>
  <c r="N21" i="4"/>
  <c r="M21" i="4"/>
  <c r="L21" i="4"/>
  <c r="G21" i="4"/>
  <c r="O20" i="4"/>
  <c r="N20" i="4"/>
  <c r="M20" i="4"/>
  <c r="L20" i="4"/>
  <c r="G20" i="4"/>
  <c r="O19" i="4"/>
  <c r="N19" i="4"/>
  <c r="M19" i="4"/>
  <c r="L19" i="4"/>
  <c r="G19" i="4"/>
  <c r="O18" i="4"/>
  <c r="N18" i="4"/>
  <c r="M18" i="4"/>
  <c r="L18" i="4"/>
  <c r="G18" i="4"/>
  <c r="O17" i="4"/>
  <c r="N17" i="4"/>
  <c r="M17" i="4"/>
  <c r="L17" i="4"/>
  <c r="G17" i="4"/>
  <c r="O16" i="4"/>
  <c r="N16" i="4"/>
  <c r="M16" i="4"/>
  <c r="L16" i="4"/>
  <c r="P16" i="4" s="1"/>
  <c r="G16" i="4"/>
  <c r="O15" i="4"/>
  <c r="N15" i="4"/>
  <c r="M15" i="4"/>
  <c r="L15" i="4"/>
  <c r="G15" i="4"/>
  <c r="O14" i="4"/>
  <c r="N14" i="4"/>
  <c r="M14" i="4"/>
  <c r="L14" i="4"/>
  <c r="G14" i="4"/>
  <c r="O13" i="4"/>
  <c r="P13" i="4" s="1"/>
  <c r="N13" i="4"/>
  <c r="M13" i="4"/>
  <c r="L13" i="4"/>
  <c r="G13" i="4"/>
  <c r="O12" i="4"/>
  <c r="N12" i="4"/>
  <c r="M12" i="4"/>
  <c r="L12" i="4"/>
  <c r="G12" i="4"/>
  <c r="O11" i="4"/>
  <c r="N11" i="4"/>
  <c r="M11" i="4"/>
  <c r="L11" i="4"/>
  <c r="G11" i="4"/>
  <c r="M67" i="3"/>
  <c r="F67" i="3"/>
  <c r="E67" i="3"/>
  <c r="D67" i="3"/>
  <c r="C67" i="3"/>
  <c r="P66" i="3"/>
  <c r="O66" i="3"/>
  <c r="N66" i="3"/>
  <c r="M66" i="3"/>
  <c r="L66" i="3"/>
  <c r="G66" i="3"/>
  <c r="O65" i="3"/>
  <c r="P65" i="3" s="1"/>
  <c r="N65" i="3"/>
  <c r="M65" i="3"/>
  <c r="L65" i="3"/>
  <c r="G65" i="3"/>
  <c r="P64" i="3"/>
  <c r="O64" i="3"/>
  <c r="N64" i="3"/>
  <c r="M64" i="3"/>
  <c r="L64" i="3"/>
  <c r="G64" i="3"/>
  <c r="O63" i="3"/>
  <c r="P63" i="3" s="1"/>
  <c r="N63" i="3"/>
  <c r="M63" i="3"/>
  <c r="L63" i="3"/>
  <c r="G63" i="3"/>
  <c r="P62" i="3"/>
  <c r="O62" i="3"/>
  <c r="O67" i="3" s="1"/>
  <c r="N62" i="3"/>
  <c r="N67" i="3" s="1"/>
  <c r="M62" i="3"/>
  <c r="L62" i="3"/>
  <c r="L67" i="3" s="1"/>
  <c r="G62" i="3"/>
  <c r="G67" i="3" s="1"/>
  <c r="O56" i="3"/>
  <c r="N56" i="3"/>
  <c r="L56" i="3"/>
  <c r="I56" i="3"/>
  <c r="H56" i="3"/>
  <c r="G56" i="3"/>
  <c r="F56" i="3"/>
  <c r="F69" i="3" s="1"/>
  <c r="E56" i="3"/>
  <c r="D56" i="3"/>
  <c r="C56" i="3"/>
  <c r="M55" i="3"/>
  <c r="M56" i="3" s="1"/>
  <c r="L55" i="3"/>
  <c r="I49" i="3"/>
  <c r="H49" i="3"/>
  <c r="F49" i="3"/>
  <c r="C48" i="3"/>
  <c r="C49" i="3" s="1"/>
  <c r="C69" i="3" s="1"/>
  <c r="M47" i="3"/>
  <c r="M49" i="3" s="1"/>
  <c r="D47" i="3"/>
  <c r="G47" i="3" s="1"/>
  <c r="E46" i="3"/>
  <c r="N46" i="3" s="1"/>
  <c r="P46" i="3" s="1"/>
  <c r="O45" i="3"/>
  <c r="O49" i="3" s="1"/>
  <c r="O69" i="3" s="1"/>
  <c r="N45" i="3"/>
  <c r="P45" i="3" s="1"/>
  <c r="G45" i="3"/>
  <c r="E45" i="3"/>
  <c r="E49" i="3" s="1"/>
  <c r="E69" i="3" s="1"/>
  <c r="M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P38" i="3" s="1"/>
  <c r="G38" i="3"/>
  <c r="O37" i="3"/>
  <c r="N37" i="3"/>
  <c r="M37" i="3"/>
  <c r="L37" i="3"/>
  <c r="P37" i="3" s="1"/>
  <c r="G37" i="3"/>
  <c r="O36" i="3"/>
  <c r="N36" i="3"/>
  <c r="M36" i="3"/>
  <c r="L36" i="3"/>
  <c r="P36" i="3" s="1"/>
  <c r="G36" i="3"/>
  <c r="O35" i="3"/>
  <c r="N35" i="3"/>
  <c r="M35" i="3"/>
  <c r="L35" i="3"/>
  <c r="P35" i="3" s="1"/>
  <c r="G35" i="3"/>
  <c r="O34" i="3"/>
  <c r="N34" i="3"/>
  <c r="M34" i="3"/>
  <c r="P34" i="3" s="1"/>
  <c r="L34" i="3"/>
  <c r="G34" i="3"/>
  <c r="O33" i="3"/>
  <c r="N33" i="3"/>
  <c r="M33" i="3"/>
  <c r="L33" i="3"/>
  <c r="P33" i="3" s="1"/>
  <c r="G33" i="3"/>
  <c r="O32" i="3"/>
  <c r="N32" i="3"/>
  <c r="P32" i="3" s="1"/>
  <c r="M32" i="3"/>
  <c r="L32" i="3"/>
  <c r="G32" i="3"/>
  <c r="O31" i="3"/>
  <c r="N31" i="3"/>
  <c r="M31" i="3"/>
  <c r="L31" i="3"/>
  <c r="P31" i="3" s="1"/>
  <c r="G31" i="3"/>
  <c r="O30" i="3"/>
  <c r="N30" i="3"/>
  <c r="P30" i="3" s="1"/>
  <c r="M30" i="3"/>
  <c r="L30" i="3"/>
  <c r="G30" i="3"/>
  <c r="O29" i="3"/>
  <c r="O39" i="3" s="1"/>
  <c r="N29" i="3"/>
  <c r="N39" i="3" s="1"/>
  <c r="M29" i="3"/>
  <c r="L29" i="3"/>
  <c r="P29" i="3" s="1"/>
  <c r="G29" i="3"/>
  <c r="O23" i="3"/>
  <c r="F23" i="3"/>
  <c r="E23" i="3"/>
  <c r="E68" i="3" s="1"/>
  <c r="E70" i="3" s="1"/>
  <c r="D23" i="3"/>
  <c r="D68" i="3" s="1"/>
  <c r="C23" i="3"/>
  <c r="P22" i="3"/>
  <c r="M22" i="3"/>
  <c r="L22" i="3"/>
  <c r="L23" i="3" s="1"/>
  <c r="G22" i="3"/>
  <c r="P21" i="3"/>
  <c r="P23" i="3" s="1"/>
  <c r="N21" i="3"/>
  <c r="N23" i="3" s="1"/>
  <c r="M21" i="3"/>
  <c r="M23" i="3" s="1"/>
  <c r="G21" i="3"/>
  <c r="G23" i="3" s="1"/>
  <c r="I15" i="3"/>
  <c r="H15" i="3"/>
  <c r="F15" i="3"/>
  <c r="F68" i="3" s="1"/>
  <c r="F70" i="3" s="1"/>
  <c r="E15" i="3"/>
  <c r="D15" i="3"/>
  <c r="O14" i="3"/>
  <c r="O15" i="3" s="1"/>
  <c r="N14" i="3"/>
  <c r="M14" i="3"/>
  <c r="L14" i="3"/>
  <c r="P14" i="3" s="1"/>
  <c r="C14" i="3"/>
  <c r="C15" i="3" s="1"/>
  <c r="C68" i="3" s="1"/>
  <c r="P13" i="3"/>
  <c r="M13" i="3"/>
  <c r="G13" i="3"/>
  <c r="O12" i="3"/>
  <c r="N12" i="3"/>
  <c r="M12" i="3"/>
  <c r="M15" i="3" s="1"/>
  <c r="L12" i="3"/>
  <c r="P12" i="3" s="1"/>
  <c r="G12" i="3"/>
  <c r="G11" i="3"/>
  <c r="N11" i="3" s="1"/>
  <c r="P42" i="4" l="1"/>
  <c r="P38" i="4"/>
  <c r="P47" i="4"/>
  <c r="P40" i="4"/>
  <c r="P14" i="4"/>
  <c r="P26" i="4"/>
  <c r="P46" i="4"/>
  <c r="M30" i="4"/>
  <c r="P12" i="4"/>
  <c r="P24" i="4"/>
  <c r="P44" i="4"/>
  <c r="P45" i="4"/>
  <c r="P23" i="4"/>
  <c r="G49" i="4"/>
  <c r="P43" i="4"/>
  <c r="P11" i="4"/>
  <c r="L49" i="4"/>
  <c r="P41" i="4"/>
  <c r="P21" i="4"/>
  <c r="M49" i="4"/>
  <c r="M50" i="4" s="1"/>
  <c r="P39" i="4"/>
  <c r="N49" i="4"/>
  <c r="P37" i="4"/>
  <c r="N30" i="4"/>
  <c r="P19" i="4"/>
  <c r="P22" i="4"/>
  <c r="P35" i="4"/>
  <c r="P17" i="4"/>
  <c r="P20" i="4"/>
  <c r="P29" i="4"/>
  <c r="G30" i="4"/>
  <c r="G50" i="4" s="1"/>
  <c r="P15" i="4"/>
  <c r="P18" i="4"/>
  <c r="P27" i="4"/>
  <c r="L30" i="4"/>
  <c r="L50" i="4"/>
  <c r="O49" i="4"/>
  <c r="O50" i="4" s="1"/>
  <c r="O30" i="4"/>
  <c r="G68" i="3"/>
  <c r="C70" i="3"/>
  <c r="P67" i="3"/>
  <c r="P39" i="3"/>
  <c r="P11" i="3"/>
  <c r="P15" i="3" s="1"/>
  <c r="P68" i="3" s="1"/>
  <c r="N15" i="3"/>
  <c r="N68" i="3" s="1"/>
  <c r="N70" i="3" s="1"/>
  <c r="M69" i="3"/>
  <c r="O68" i="3"/>
  <c r="O70" i="3" s="1"/>
  <c r="M68" i="3"/>
  <c r="M70" i="3" s="1"/>
  <c r="L15" i="3"/>
  <c r="G46" i="3"/>
  <c r="G49" i="3" s="1"/>
  <c r="G69" i="3" s="1"/>
  <c r="D49" i="3"/>
  <c r="D69" i="3" s="1"/>
  <c r="D70" i="3" s="1"/>
  <c r="L39" i="3"/>
  <c r="P55" i="3"/>
  <c r="P56" i="3" s="1"/>
  <c r="G14" i="3"/>
  <c r="G15" i="3" s="1"/>
  <c r="P47" i="3"/>
  <c r="N49" i="3"/>
  <c r="N69" i="3" s="1"/>
  <c r="L48" i="3"/>
  <c r="G48" i="3"/>
  <c r="P30" i="4" l="1"/>
  <c r="P49" i="4"/>
  <c r="N50" i="4"/>
  <c r="P50" i="4"/>
  <c r="P48" i="3"/>
  <c r="P49" i="3" s="1"/>
  <c r="P69" i="3" s="1"/>
  <c r="P70" i="3" s="1"/>
  <c r="L49" i="3"/>
  <c r="L69" i="3" s="1"/>
  <c r="G70" i="3"/>
  <c r="L68" i="3"/>
  <c r="L70" i="3" s="1"/>
</calcChain>
</file>

<file path=xl/sharedStrings.xml><?xml version="1.0" encoding="utf-8"?>
<sst xmlns="http://schemas.openxmlformats.org/spreadsheetml/2006/main" count="360" uniqueCount="145">
  <si>
    <t>№ п/п</t>
  </si>
  <si>
    <t>Наименование мероприятия</t>
  </si>
  <si>
    <t>Кол-во участников</t>
  </si>
  <si>
    <t>Кол-во тренеров</t>
  </si>
  <si>
    <t>Кол-во дней</t>
  </si>
  <si>
    <t>Сроки проведения</t>
  </si>
  <si>
    <t>Место проведения</t>
  </si>
  <si>
    <t>Кол-во человеко-дней *, дней</t>
  </si>
  <si>
    <t>ВСМ</t>
  </si>
  <si>
    <t>ССМ</t>
  </si>
  <si>
    <t>НП</t>
  </si>
  <si>
    <t>ВСЕГО</t>
  </si>
  <si>
    <t>май-июнь</t>
  </si>
  <si>
    <t>Санкт-Петербург</t>
  </si>
  <si>
    <t>Итого:</t>
  </si>
  <si>
    <t xml:space="preserve">Учебно-тренировочное мероприятие по подготовке к Всероссийским соревнованиям </t>
  </si>
  <si>
    <t xml:space="preserve">Учебно-тренировочное мероприятие по подготовке к чемпионатам России </t>
  </si>
  <si>
    <t>ШАШКИ</t>
  </si>
  <si>
    <t>Учебно-тренировочное мероприятие по подготовке к международным соревнованиям</t>
  </si>
  <si>
    <t>апрель</t>
  </si>
  <si>
    <t>Турция</t>
  </si>
  <si>
    <t>октябрь-ноябрь</t>
  </si>
  <si>
    <t xml:space="preserve">Всероссийское соревнование по шахматам "Первая Лига" </t>
  </si>
  <si>
    <t xml:space="preserve">Первенство России по быстрым шахматам и блицу </t>
  </si>
  <si>
    <t>Первенство России по шахматам</t>
  </si>
  <si>
    <t>Командное первенство России по шахматам до 15 лет</t>
  </si>
  <si>
    <t>Сочи</t>
  </si>
  <si>
    <t>Чемпионат России по шахматам среди мужских команд</t>
  </si>
  <si>
    <t>Чемпионат России по шахматам среди женских команд</t>
  </si>
  <si>
    <t>Командное Первенство России по шахматам среди юношей и девушек до 19 лет</t>
  </si>
  <si>
    <t>Ярославль</t>
  </si>
  <si>
    <t>октябрь</t>
  </si>
  <si>
    <t>декабрь</t>
  </si>
  <si>
    <t>г.Сочи</t>
  </si>
  <si>
    <t>Орел</t>
  </si>
  <si>
    <t>Межмуниципальные соревнования "Кубок СПб ГБУ ДО СШ по шахматам и шашкам среди младших школьников", посвященный Дню снятия блокады города Ленинграда</t>
  </si>
  <si>
    <t>27.01-28.01.2025</t>
  </si>
  <si>
    <t>26.02-28.02.2025</t>
  </si>
  <si>
    <t>Первенство мира по шахматам среди юниоров и юниорок до 21 года</t>
  </si>
  <si>
    <t>Черногория</t>
  </si>
  <si>
    <t>Первенство России до 21 года</t>
  </si>
  <si>
    <t>Барнаул</t>
  </si>
  <si>
    <t>Чемпионат Азии среди мужчин</t>
  </si>
  <si>
    <t>ОАЭ, Эль-Айн</t>
  </si>
  <si>
    <t>Чемпионат Азии среди женщин</t>
  </si>
  <si>
    <t>Учебно-тренировочные мероприятия в каникулярный период</t>
  </si>
  <si>
    <t>Учебно-тренировочные мероприятия по ОФП</t>
  </si>
  <si>
    <t>Всероссийские соревнования по шахматам
среди мужчин и женщин «Высшая Лига»</t>
  </si>
  <si>
    <t>Липецк</t>
  </si>
  <si>
    <t>26.06-06.07.2025</t>
  </si>
  <si>
    <t>Казахстан</t>
  </si>
  <si>
    <t>Межмуниципальные соревнования "Турнир, посвященный началу учебного года"</t>
  </si>
  <si>
    <t>18.09-19.09.2025</t>
  </si>
  <si>
    <t>Международное соревнование по шахматам "Первенство Мира по шахматам среди юношей и девушек до 14 лет, до 16 лет, до 18 лет"</t>
  </si>
  <si>
    <t>Албания</t>
  </si>
  <si>
    <t>Кубок России по шахматам среди женских команд</t>
  </si>
  <si>
    <t>Всероссийские соревнования по  шахматам среди мужчин и женщин  "Топ 28" (БЛИЦ)</t>
  </si>
  <si>
    <t>Катар (Доха)</t>
  </si>
  <si>
    <t>25.12-31.12.2025</t>
  </si>
  <si>
    <t>Ярославская обл</t>
  </si>
  <si>
    <t>февраль-март</t>
  </si>
  <si>
    <t>17.04-19.04</t>
  </si>
  <si>
    <t>Первенство Европы, кубок Мира</t>
  </si>
  <si>
    <t>20.04- 30.04</t>
  </si>
  <si>
    <t>20.04-29.04</t>
  </si>
  <si>
    <t>Чемпионат Европы</t>
  </si>
  <si>
    <t>18.04-19.04</t>
  </si>
  <si>
    <t>11.04-19.04</t>
  </si>
  <si>
    <t>Кубок Мира</t>
  </si>
  <si>
    <t>Ташкент</t>
  </si>
  <si>
    <t>09.05-18.05</t>
  </si>
  <si>
    <t>Командный чемпионат России</t>
  </si>
  <si>
    <t>25.05-29.05</t>
  </si>
  <si>
    <t>Чемпионат России</t>
  </si>
  <si>
    <t>19.09-01.10</t>
  </si>
  <si>
    <t>ноябрь-декабрь</t>
  </si>
  <si>
    <t>Всероссийские соревнования по шашкам</t>
  </si>
  <si>
    <t>Приложение 1</t>
  </si>
  <si>
    <t xml:space="preserve"> к календарному плану физкультурных мероприятий и спортивных мероприятий на 2025 год (мероприятия, проводимые за счет средств субсидии на выполнение государственного задания на оказание государственных услуг (выполнение работ)</t>
  </si>
  <si>
    <t>Санкт-Петербургского государственного бюджетного учреждения дополнительного образования спортивной школы олимпийского резерва по шахматам и шашкам</t>
  </si>
  <si>
    <t xml:space="preserve">            1.5. Обеспечение участия обучяающихся в учебно-тренировочных мероприятиях в Санкт-Петербурге, с учетом затрат на организацию питания: обед</t>
  </si>
  <si>
    <t>ШАХМАТЫ</t>
  </si>
  <si>
    <t>спортсмен.</t>
  </si>
  <si>
    <t>УТ</t>
  </si>
  <si>
    <t>3.1. Обеспечение участия обучающихся в учебно-тренировочных мероприятиях за пределами Санкт-Петербурга и Ленинградской области с учетом затрат на организацию питания и проживания</t>
  </si>
  <si>
    <t>15.07.-20.07.2025</t>
  </si>
  <si>
    <t>г.Москва</t>
  </si>
  <si>
    <t>3. Организация и проведение учреждением спортивных соревнований</t>
  </si>
  <si>
    <t>Соб</t>
  </si>
  <si>
    <t>г.Санкт-Петербург</t>
  </si>
  <si>
    <t>Межмуниципальные соревнования "Полуфинал Первенства СПб ГБУ ДО СШ по шахматам и шашкам"</t>
  </si>
  <si>
    <t>Межмуниципальные соревнования "Первенство СПб ГБУ ДО СШ по шахматам и шашкам"</t>
  </si>
  <si>
    <t>10.04,11.04,14.04</t>
  </si>
  <si>
    <t>Межмуниципальные соревнования" Турнир по шахматам, посвященный Дню космонавтики"</t>
  </si>
  <si>
    <t>Межмуниципальные соревнования  "Квалификационный турнир по шахматам. Весенний."</t>
  </si>
  <si>
    <t>19.05.-22.05.2025</t>
  </si>
  <si>
    <t>Межмуниципальные соревнования "Фестиваль Лето-2025 по шахматам"</t>
  </si>
  <si>
    <t>19.05.2025-23.05.2025</t>
  </si>
  <si>
    <t>Межмуниципальные соревнования  "Квалификационный турнир по шахматам. Осенний."</t>
  </si>
  <si>
    <t>Межмуниципальные соревнования "Фестиваль Осень-2025 - по шахматам"</t>
  </si>
  <si>
    <t>Межмуниципальные соревнования "Новогодний турнир по быстрым шахматам"</t>
  </si>
  <si>
    <t xml:space="preserve">            1.5. Обеспечение участия обучающихся государственных бюджетных учреждений в учебно-тренировочных мероприятиях в Санкт-Петербурге, с учетом затрат на организацию питания: обед</t>
  </si>
  <si>
    <t>июль-август</t>
  </si>
  <si>
    <t>СО</t>
  </si>
  <si>
    <t>Турнир памяти П.И. Другова по шашкам</t>
  </si>
  <si>
    <t>Турнир, посвященный Дню рождения Санкт-Петербурга по шашкам</t>
  </si>
  <si>
    <t>май</t>
  </si>
  <si>
    <t>Полуфинал Первенства СПб ГБУ ДО СШ по шахматам и шашкам - по шашкам</t>
  </si>
  <si>
    <t>Финал Первенства СПб ГБУ ДО СШ по шахматам и шашкам - по шашкам</t>
  </si>
  <si>
    <t xml:space="preserve">Новогодний турнир по быстрым шашкам </t>
  </si>
  <si>
    <t>ИТОГО ШАХМАТЫ:</t>
  </si>
  <si>
    <t>ИТОГО ШАШКИ:</t>
  </si>
  <si>
    <t>ИТОГО ВСЕГО:</t>
  </si>
  <si>
    <t>Приложение</t>
  </si>
  <si>
    <t>1. Обеспечение участия обучающихся в соревнованиях за пределами Санкт-Петербурга и Ленинградской области: с  учетом затрат на организацию питания и проживание</t>
  </si>
  <si>
    <t>01.02-11.02</t>
  </si>
  <si>
    <t>21.01-01.02</t>
  </si>
  <si>
    <t>21.03-31.03</t>
  </si>
  <si>
    <t>25.04-06.05</t>
  </si>
  <si>
    <t>25.04-06.06</t>
  </si>
  <si>
    <t>06.05-16.05</t>
  </si>
  <si>
    <t>06.05-16.06</t>
  </si>
  <si>
    <t>11.08-25.08</t>
  </si>
  <si>
    <t>Всероссийское соревнование по быстрым шахматам "РАПИД Гран-При России" (финал)</t>
  </si>
  <si>
    <t>г. Ханты-Мансийск </t>
  </si>
  <si>
    <t>Чемионат России по шахматам по рапиду и блицу</t>
  </si>
  <si>
    <t>Чемпионат мира по быстрым шахматам и блицу 2025</t>
  </si>
  <si>
    <t>Первенство Мира по шахматам
среди мальчиков и девочек до 13 лет, до 11 лет, до 9 лет</t>
  </si>
  <si>
    <t>18.09-01.10</t>
  </si>
  <si>
    <t>03.10-16.10</t>
  </si>
  <si>
    <t>01.12-02.12.2025</t>
  </si>
  <si>
    <t>Ханты-Мансйск</t>
  </si>
  <si>
    <t>ИТОГО:</t>
  </si>
  <si>
    <t xml:space="preserve"> Первенства России (старшие возраста)</t>
  </si>
  <si>
    <t>25.02-07.03</t>
  </si>
  <si>
    <t xml:space="preserve"> Первенства России (старшие возраста) молниеносная и быстрая программа</t>
  </si>
  <si>
    <t>27.02-03.03</t>
  </si>
  <si>
    <t>01.03-03.03</t>
  </si>
  <si>
    <t xml:space="preserve"> Первенства России (младшие возраста)</t>
  </si>
  <si>
    <t>14.03-23.03</t>
  </si>
  <si>
    <t>Cамара</t>
  </si>
  <si>
    <t>Первенство мира, кубок мира</t>
  </si>
  <si>
    <t>28.10-08.11</t>
  </si>
  <si>
    <t>15.12-22.12</t>
  </si>
  <si>
    <r>
      <t xml:space="preserve"> к календарному плану физкультурных мероприятий и спортивных мероприятий на </t>
    </r>
    <r>
      <rPr>
        <b/>
        <sz val="16"/>
        <color rgb="FFFF0000"/>
        <rFont val="Times New Roman"/>
        <family val="1"/>
        <charset val="204"/>
      </rPr>
      <t>2025</t>
    </r>
    <r>
      <rPr>
        <b/>
        <sz val="16"/>
        <rFont val="Times New Roman"/>
        <family val="1"/>
        <charset val="204"/>
      </rPr>
      <t xml:space="preserve"> год (мероприятия, проводимые за счет средств субсидии на выполнение государственного задания на оказание государственных услуг (выполнение работ)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</si>
</sst>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\ &quot;₽&quot;_-;\-* #\ ##0.00\ &quot;₽&quot;_-;_-* &quot;-&quot;??\ &quot;₽&quot;_-;_-@_-"/>
    <numFmt numFmtId="166" formatCode="dd\.mm\.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1">
    <xf numFmtId="0" fontId="0" fillId="0" borderId="0" xfId="0"/>
    <xf numFmtId="0" fontId="0" fillId="0" borderId="0" xfId="0"/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5" fillId="2" borderId="15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left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8" fillId="2" borderId="0" xfId="0" applyFont="1" applyFill="1"/>
    <xf numFmtId="0" fontId="7" fillId="2" borderId="31" xfId="0" applyFont="1" applyFill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27" xfId="0" applyFont="1" applyFill="1" applyBorder="1"/>
    <xf numFmtId="0" fontId="6" fillId="2" borderId="20" xfId="0" applyFont="1" applyFill="1" applyBorder="1" applyAlignment="1">
      <alignment horizontal="left" vertical="center"/>
    </xf>
    <xf numFmtId="0" fontId="6" fillId="2" borderId="19" xfId="1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 wrapText="1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23" xfId="6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4" xfId="6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center" vertical="center"/>
    </xf>
    <xf numFmtId="0" fontId="6" fillId="2" borderId="12" xfId="0" applyFont="1" applyFill="1" applyBorder="1"/>
    <xf numFmtId="0" fontId="6" fillId="2" borderId="13" xfId="0" applyFont="1" applyFill="1" applyBorder="1" applyAlignment="1">
      <alignment horizontal="left" vertical="center"/>
    </xf>
    <xf numFmtId="0" fontId="6" fillId="2" borderId="49" xfId="1" applyNumberFormat="1" applyFont="1" applyFill="1" applyBorder="1" applyAlignment="1">
      <alignment horizontal="center" vertical="center"/>
    </xf>
    <xf numFmtId="0" fontId="5" fillId="2" borderId="44" xfId="6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4" fontId="6" fillId="2" borderId="19" xfId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2" borderId="31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6" fillId="2" borderId="32" xfId="0" applyFont="1" applyFill="1" applyBorder="1" applyAlignment="1">
      <alignment horizontal="center" vertical="center" wrapText="1" shrinkToFit="1"/>
    </xf>
    <xf numFmtId="0" fontId="6" fillId="2" borderId="38" xfId="0" applyFont="1" applyFill="1" applyBorder="1" applyAlignment="1">
      <alignment horizontal="center" vertical="center" wrapText="1" shrinkToFit="1"/>
    </xf>
    <xf numFmtId="0" fontId="5" fillId="2" borderId="33" xfId="6" applyFont="1" applyFill="1" applyBorder="1" applyAlignment="1">
      <alignment horizontal="center" vertical="center"/>
    </xf>
    <xf numFmtId="0" fontId="5" fillId="2" borderId="31" xfId="6" applyFont="1" applyFill="1" applyBorder="1" applyAlignment="1">
      <alignment horizontal="center" vertical="center"/>
    </xf>
    <xf numFmtId="0" fontId="5" fillId="2" borderId="14" xfId="6" applyFont="1" applyFill="1" applyBorder="1" applyAlignment="1">
      <alignment horizontal="center" vertical="center" wrapText="1"/>
    </xf>
    <xf numFmtId="0" fontId="5" fillId="2" borderId="32" xfId="6" applyFont="1" applyFill="1" applyBorder="1" applyAlignment="1">
      <alignment horizontal="center" vertical="center"/>
    </xf>
    <xf numFmtId="164" fontId="6" fillId="2" borderId="49" xfId="1" applyFont="1" applyFill="1" applyBorder="1" applyAlignment="1">
      <alignment horizontal="center" vertical="center"/>
    </xf>
    <xf numFmtId="0" fontId="5" fillId="2" borderId="33" xfId="6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 shrinkToFit="1"/>
    </xf>
    <xf numFmtId="0" fontId="9" fillId="2" borderId="12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left" vertical="center" wrapText="1" shrinkToFit="1"/>
    </xf>
    <xf numFmtId="1" fontId="3" fillId="2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 shrinkToFit="1"/>
    </xf>
    <xf numFmtId="0" fontId="7" fillId="2" borderId="20" xfId="0" applyFont="1" applyFill="1" applyBorder="1" applyAlignment="1">
      <alignment horizontal="center" vertical="center" wrapText="1" shrinkToFit="1"/>
    </xf>
    <xf numFmtId="0" fontId="7" fillId="2" borderId="27" xfId="0" applyFont="1" applyFill="1" applyBorder="1" applyAlignment="1">
      <alignment horizontal="center" vertical="center" wrapText="1" shrinkToFit="1"/>
    </xf>
    <xf numFmtId="0" fontId="6" fillId="0" borderId="13" xfId="1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 shrinkToFit="1"/>
    </xf>
    <xf numFmtId="0" fontId="5" fillId="2" borderId="11" xfId="6" applyFont="1" applyFill="1" applyBorder="1" applyAlignment="1">
      <alignment horizontal="center" vertical="center"/>
    </xf>
    <xf numFmtId="0" fontId="5" fillId="0" borderId="16" xfId="6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34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1" xfId="6" applyFont="1" applyBorder="1" applyAlignment="1">
      <alignment horizontal="left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/>
    </xf>
    <xf numFmtId="0" fontId="5" fillId="2" borderId="15" xfId="6" applyFont="1" applyFill="1" applyBorder="1" applyAlignment="1">
      <alignment horizontal="center" vertical="center"/>
    </xf>
    <xf numFmtId="0" fontId="5" fillId="2" borderId="14" xfId="6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 shrinkToFit="1"/>
    </xf>
    <xf numFmtId="0" fontId="5" fillId="2" borderId="16" xfId="0" applyFont="1" applyFill="1" applyBorder="1" applyAlignment="1">
      <alignment horizontal="left" vertical="center" wrapText="1"/>
    </xf>
    <xf numFmtId="0" fontId="5" fillId="0" borderId="16" xfId="6" applyFont="1" applyBorder="1" applyAlignment="1">
      <alignment horizontal="left" vertical="center" wrapText="1"/>
    </xf>
    <xf numFmtId="1" fontId="5" fillId="2" borderId="16" xfId="0" applyNumberFormat="1" applyFont="1" applyFill="1" applyBorder="1" applyAlignment="1">
      <alignment horizontal="center" vertical="center"/>
    </xf>
    <xf numFmtId="1" fontId="6" fillId="2" borderId="19" xfId="1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4" xfId="0" applyFont="1" applyFill="1" applyBorder="1" applyAlignment="1">
      <alignment horizontal="center" vertical="center" wrapText="1" shrinkToFit="1"/>
    </xf>
    <xf numFmtId="1" fontId="6" fillId="2" borderId="6" xfId="0" applyNumberFormat="1" applyFont="1" applyFill="1" applyBorder="1" applyAlignment="1">
      <alignment horizontal="center" vertical="center" wrapText="1" shrinkToFit="1"/>
    </xf>
    <xf numFmtId="1" fontId="6" fillId="0" borderId="20" xfId="0" applyNumberFormat="1" applyFont="1" applyBorder="1" applyAlignment="1">
      <alignment horizontal="center" vertical="center" wrapText="1" shrinkToFit="1"/>
    </xf>
    <xf numFmtId="1" fontId="6" fillId="2" borderId="16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5" xfId="6" applyNumberFormat="1" applyFont="1" applyFill="1" applyBorder="1" applyAlignment="1">
      <alignment horizontal="center" vertical="center" wrapText="1"/>
    </xf>
    <xf numFmtId="1" fontId="5" fillId="2" borderId="11" xfId="6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" fontId="5" fillId="2" borderId="16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66" fontId="5" fillId="2" borderId="15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6" fontId="5" fillId="2" borderId="11" xfId="0" applyNumberFormat="1" applyFont="1" applyFill="1" applyBorder="1" applyAlignment="1">
      <alignment horizontal="center" vertical="center" wrapText="1"/>
    </xf>
    <xf numFmtId="1" fontId="6" fillId="2" borderId="20" xfId="1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 wrapText="1" shrinkToFit="1"/>
    </xf>
    <xf numFmtId="1" fontId="6" fillId="2" borderId="11" xfId="0" applyNumberFormat="1" applyFont="1" applyFill="1" applyBorder="1" applyAlignment="1">
      <alignment horizontal="center" vertical="center"/>
    </xf>
    <xf numFmtId="1" fontId="6" fillId="0" borderId="20" xfId="1" applyNumberFormat="1" applyFont="1" applyFill="1" applyBorder="1" applyAlignment="1">
      <alignment horizontal="center" vertical="center"/>
    </xf>
    <xf numFmtId="1" fontId="6" fillId="2" borderId="34" xfId="0" applyNumberFormat="1" applyFont="1" applyFill="1" applyBorder="1" applyAlignment="1">
      <alignment horizontal="center" vertical="center"/>
    </xf>
    <xf numFmtId="1" fontId="6" fillId="2" borderId="35" xfId="1" applyNumberFormat="1" applyFont="1" applyFill="1" applyBorder="1" applyAlignment="1">
      <alignment horizontal="center" vertical="center"/>
    </xf>
    <xf numFmtId="1" fontId="6" fillId="2" borderId="37" xfId="0" applyNumberFormat="1" applyFont="1" applyFill="1" applyBorder="1" applyAlignment="1">
      <alignment horizontal="center" vertical="center" wrapText="1" shrinkToFit="1"/>
    </xf>
    <xf numFmtId="1" fontId="6" fillId="0" borderId="38" xfId="0" applyNumberFormat="1" applyFont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/>
    </xf>
    <xf numFmtId="0" fontId="5" fillId="0" borderId="15" xfId="6" applyFont="1" applyBorder="1" applyAlignment="1">
      <alignment horizontal="left" vertical="center" wrapText="1"/>
    </xf>
    <xf numFmtId="0" fontId="5" fillId="0" borderId="15" xfId="6" applyFont="1" applyBorder="1" applyAlignment="1">
      <alignment horizontal="center" vertical="center"/>
    </xf>
    <xf numFmtId="0" fontId="5" fillId="0" borderId="15" xfId="6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11" fillId="0" borderId="11" xfId="0" applyFont="1" applyBorder="1"/>
    <xf numFmtId="0" fontId="11" fillId="0" borderId="11" xfId="0" applyFont="1" applyBorder="1" applyAlignment="1">
      <alignment horizontal="center" vertical="center"/>
    </xf>
    <xf numFmtId="0" fontId="5" fillId="0" borderId="16" xfId="6" applyFont="1" applyBorder="1" applyAlignment="1">
      <alignment horizontal="center" vertical="center"/>
    </xf>
    <xf numFmtId="0" fontId="11" fillId="0" borderId="16" xfId="0" applyFont="1" applyBorder="1"/>
    <xf numFmtId="0" fontId="10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 wrapText="1" shrinkToFit="1"/>
    </xf>
    <xf numFmtId="0" fontId="6" fillId="2" borderId="44" xfId="0" applyFont="1" applyFill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2" borderId="33" xfId="0" applyFont="1" applyFill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left" vertical="center" wrapText="1" shrinkToFit="1"/>
    </xf>
    <xf numFmtId="0" fontId="6" fillId="2" borderId="20" xfId="0" applyFont="1" applyFill="1" applyBorder="1" applyAlignment="1">
      <alignment horizontal="left" vertical="center" wrapText="1" shrinkToFit="1"/>
    </xf>
    <xf numFmtId="0" fontId="2" fillId="2" borderId="0" xfId="2" applyFont="1" applyFill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left" vertical="center" wrapText="1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 shrinkToFit="1"/>
    </xf>
    <xf numFmtId="0" fontId="6" fillId="5" borderId="21" xfId="0" applyFont="1" applyFill="1" applyBorder="1" applyAlignment="1">
      <alignment horizontal="center" vertical="center" wrapText="1" shrinkToFit="1"/>
    </xf>
    <xf numFmtId="0" fontId="6" fillId="5" borderId="18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28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29" xfId="0" applyFont="1" applyFill="1" applyBorder="1" applyAlignment="1">
      <alignment horizontal="center" vertical="center" wrapText="1" shrinkToFit="1"/>
    </xf>
  </cellXfs>
  <cellStyles count="9">
    <cellStyle name="Денежный 2" xfId="1" xr:uid="{8326ABB5-AF26-49AD-90A6-456013D8EC4E}"/>
    <cellStyle name="Обычный" xfId="0" builtinId="0"/>
    <cellStyle name="Обычный 2" xfId="2" xr:uid="{01DC4F34-886F-4713-AC2C-4619D06BAE0D}"/>
    <cellStyle name="Обычный 2 2 5" xfId="3" xr:uid="{EB5CEFF2-787C-4E8B-934D-9F51CD0FF9BD}"/>
    <cellStyle name="Обычный 2 3" xfId="4" xr:uid="{76467423-D67A-44D2-83F5-46C4C08389D1}"/>
    <cellStyle name="Обычный 2 3 3" xfId="5" xr:uid="{21886993-A360-4D47-B6A7-54DAD750A114}"/>
    <cellStyle name="Обычный 3" xfId="6" xr:uid="{F9ED75D4-4918-4AF1-9507-8B20AB5BEA46}"/>
    <cellStyle name="Обычный 3 5" xfId="8" xr:uid="{1F57694B-C1CD-4571-AB2C-EDB31B5D4B02}"/>
    <cellStyle name="Обычный 4" xfId="7" xr:uid="{53C7E953-EF8A-4C1A-B210-0C14161ED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zp\&#1054;&#1073;&#1084;&#1077;&#1085;\&#1052;&#1077;&#1090;&#1086;&#1076;&#1080;&#1089;&#1090;&#1099;\&#1054;&#1041;&#1056;&#1040;&#1047;&#1054;&#1042;&#1040;&#1053;&#1048;&#1045;\2025\&#1043;&#1047;%202025\&#1060;&#1072;&#1082;&#1090;\2.%20&#1043;&#1047;-2025%20&#1064;&#1064;_&#1080;&#1079;&#1084;&#1077;&#1085;&#1077;&#1085;&#1080;&#1077;%2010.12.2025_&#1050;&#1055;%20&#1060;&#1057;&#1057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с. задание"/>
      <sheetName val="План комплектования"/>
      <sheetName val="СО"/>
      <sheetName val="КП ФССП"/>
      <sheetName val="КП ВС и Мнар"/>
      <sheetName val="Коэффициент результативности"/>
      <sheetName val="Иные работы (услуги)"/>
      <sheetName val="Расчет среднего за 2025 год"/>
      <sheetName val="КЦ 2026-2028 и КП 2026"/>
      <sheetName val="Прил к КП 2025 по ФССП"/>
      <sheetName val="Прил к КП 2025 ВС и МНАР"/>
      <sheetName val="КП 2026"/>
      <sheetName val="Прил к КП 2026 по ФССП"/>
      <sheetName val="Прил к КП 2026 ВС и МНАР"/>
    </sheetNames>
    <sheetDataSet>
      <sheetData sheetId="0" refreshError="1"/>
      <sheetData sheetId="1">
        <row r="22">
          <cell r="E22">
            <v>9</v>
          </cell>
        </row>
        <row r="35">
          <cell r="D35">
            <v>0</v>
          </cell>
        </row>
        <row r="39">
          <cell r="E39">
            <v>6</v>
          </cell>
        </row>
        <row r="41">
          <cell r="E41">
            <v>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1D0A-DC96-4944-8497-F7A400A62A5D}">
  <dimension ref="A1:P70"/>
  <sheetViews>
    <sheetView tabSelected="1" workbookViewId="0">
      <selection activeCell="A2" sqref="A2:P3"/>
    </sheetView>
  </sheetViews>
  <sheetFormatPr defaultRowHeight="14.4" x14ac:dyDescent="0.3"/>
  <cols>
    <col min="2" max="2" width="26.44140625" customWidth="1"/>
    <col min="10" max="10" width="14.21875" customWidth="1"/>
    <col min="11" max="11" width="12.88671875" customWidth="1"/>
  </cols>
  <sheetData>
    <row r="1" spans="1:16" ht="20.399999999999999" x14ac:dyDescent="0.3">
      <c r="A1" s="203" t="s">
        <v>77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ht="20.399999999999999" customHeight="1" x14ac:dyDescent="0.3">
      <c r="A2" s="149" t="s">
        <v>78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6" ht="20.399999999999999" customHeight="1" x14ac:dyDescent="0.3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</row>
    <row r="4" spans="1:16" ht="51.6" customHeight="1" x14ac:dyDescent="0.3">
      <c r="A4" s="204" t="s">
        <v>79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</row>
    <row r="5" spans="1:16" ht="15" thickBot="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8" thickBot="1" x14ac:dyDescent="0.35">
      <c r="A6" s="158" t="s">
        <v>80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60"/>
    </row>
    <row r="7" spans="1:16" ht="16.2" thickBot="1" x14ac:dyDescent="0.35">
      <c r="A7" s="196" t="s">
        <v>81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8"/>
    </row>
    <row r="8" spans="1:16" ht="15.6" x14ac:dyDescent="0.3">
      <c r="A8" s="205" t="s">
        <v>0</v>
      </c>
      <c r="B8" s="187" t="s">
        <v>1</v>
      </c>
      <c r="C8" s="210" t="s">
        <v>2</v>
      </c>
      <c r="D8" s="210"/>
      <c r="E8" s="210"/>
      <c r="F8" s="210"/>
      <c r="G8" s="210"/>
      <c r="H8" s="187" t="s">
        <v>3</v>
      </c>
      <c r="I8" s="187" t="s">
        <v>4</v>
      </c>
      <c r="J8" s="187" t="s">
        <v>5</v>
      </c>
      <c r="K8" s="187" t="s">
        <v>6</v>
      </c>
      <c r="L8" s="187" t="s">
        <v>7</v>
      </c>
      <c r="M8" s="187"/>
      <c r="N8" s="187"/>
      <c r="O8" s="187"/>
      <c r="P8" s="188"/>
    </row>
    <row r="9" spans="1:16" ht="15.6" x14ac:dyDescent="0.3">
      <c r="A9" s="206"/>
      <c r="B9" s="208"/>
      <c r="C9" s="153" t="s">
        <v>82</v>
      </c>
      <c r="D9" s="153"/>
      <c r="E9" s="153"/>
      <c r="F9" s="153"/>
      <c r="G9" s="153"/>
      <c r="H9" s="208"/>
      <c r="I9" s="208"/>
      <c r="J9" s="208"/>
      <c r="K9" s="208"/>
      <c r="L9" s="153" t="s">
        <v>8</v>
      </c>
      <c r="M9" s="154" t="s">
        <v>9</v>
      </c>
      <c r="N9" s="153" t="s">
        <v>83</v>
      </c>
      <c r="O9" s="153" t="s">
        <v>10</v>
      </c>
      <c r="P9" s="201" t="s">
        <v>11</v>
      </c>
    </row>
    <row r="10" spans="1:16" ht="16.2" thickBot="1" x14ac:dyDescent="0.35">
      <c r="A10" s="207"/>
      <c r="B10" s="209"/>
      <c r="C10" s="77" t="s">
        <v>8</v>
      </c>
      <c r="D10" s="77" t="s">
        <v>9</v>
      </c>
      <c r="E10" s="77" t="s">
        <v>83</v>
      </c>
      <c r="F10" s="77" t="s">
        <v>10</v>
      </c>
      <c r="G10" s="99" t="s">
        <v>11</v>
      </c>
      <c r="H10" s="209"/>
      <c r="I10" s="209"/>
      <c r="J10" s="209"/>
      <c r="K10" s="209"/>
      <c r="L10" s="174"/>
      <c r="M10" s="175"/>
      <c r="N10" s="174"/>
      <c r="O10" s="174"/>
      <c r="P10" s="202"/>
    </row>
    <row r="11" spans="1:16" ht="75.599999999999994" customHeight="1" x14ac:dyDescent="0.3">
      <c r="A11" s="13">
        <v>1</v>
      </c>
      <c r="B11" s="14" t="s">
        <v>45</v>
      </c>
      <c r="C11" s="32"/>
      <c r="D11" s="95"/>
      <c r="E11" s="88">
        <v>81</v>
      </c>
      <c r="F11" s="88"/>
      <c r="G11" s="88">
        <f>SUM(C11:F11)</f>
        <v>81</v>
      </c>
      <c r="H11" s="102">
        <v>4</v>
      </c>
      <c r="I11" s="102">
        <v>10</v>
      </c>
      <c r="J11" s="104" t="s">
        <v>12</v>
      </c>
      <c r="K11" s="103" t="s">
        <v>13</v>
      </c>
      <c r="L11" s="95">
        <v>0</v>
      </c>
      <c r="M11" s="111">
        <v>0</v>
      </c>
      <c r="N11" s="88">
        <f>G11*I11</f>
        <v>810</v>
      </c>
      <c r="O11" s="88">
        <v>0</v>
      </c>
      <c r="P11" s="113">
        <f>SUM(L11:O11)</f>
        <v>810</v>
      </c>
    </row>
    <row r="12" spans="1:16" ht="49.8" customHeight="1" x14ac:dyDescent="0.3">
      <c r="A12" s="13">
        <v>2</v>
      </c>
      <c r="B12" s="14" t="s">
        <v>46</v>
      </c>
      <c r="C12" s="76"/>
      <c r="D12" s="96"/>
      <c r="E12" s="96">
        <v>81</v>
      </c>
      <c r="F12" s="96"/>
      <c r="G12" s="88">
        <f>SUM(C12:F12)</f>
        <v>81</v>
      </c>
      <c r="H12" s="96">
        <v>4</v>
      </c>
      <c r="I12" s="103">
        <v>14</v>
      </c>
      <c r="J12" s="104" t="s">
        <v>12</v>
      </c>
      <c r="K12" s="103" t="s">
        <v>13</v>
      </c>
      <c r="L12" s="103">
        <f>C12*I12</f>
        <v>0</v>
      </c>
      <c r="M12" s="103">
        <f>D12*I12</f>
        <v>0</v>
      </c>
      <c r="N12" s="103">
        <f>E12*I12</f>
        <v>1134</v>
      </c>
      <c r="O12" s="103">
        <f>F12*I12</f>
        <v>0</v>
      </c>
      <c r="P12" s="113">
        <f>SUM(L12:O12)</f>
        <v>1134</v>
      </c>
    </row>
    <row r="13" spans="1:16" ht="56.4" customHeight="1" x14ac:dyDescent="0.3">
      <c r="A13" s="13">
        <v>3</v>
      </c>
      <c r="B13" s="14" t="s">
        <v>46</v>
      </c>
      <c r="C13" s="35"/>
      <c r="D13" s="88">
        <v>36</v>
      </c>
      <c r="E13" s="88"/>
      <c r="F13" s="88"/>
      <c r="G13" s="88">
        <f>SUM(C13:F13)</f>
        <v>36</v>
      </c>
      <c r="H13" s="88">
        <v>6</v>
      </c>
      <c r="I13" s="102">
        <v>18</v>
      </c>
      <c r="J13" s="104" t="s">
        <v>12</v>
      </c>
      <c r="K13" s="103" t="s">
        <v>13</v>
      </c>
      <c r="L13" s="102">
        <v>0</v>
      </c>
      <c r="M13" s="105">
        <f>D13*I13</f>
        <v>648</v>
      </c>
      <c r="N13" s="102">
        <v>0</v>
      </c>
      <c r="O13" s="102">
        <v>0</v>
      </c>
      <c r="P13" s="113">
        <f>SUM(L13:O13)</f>
        <v>648</v>
      </c>
    </row>
    <row r="14" spans="1:16" ht="73.2" customHeight="1" thickBot="1" x14ac:dyDescent="0.35">
      <c r="A14" s="13">
        <v>4</v>
      </c>
      <c r="B14" s="86" t="s">
        <v>46</v>
      </c>
      <c r="C14" s="88">
        <f>'[1]План комплектования'!E22</f>
        <v>9</v>
      </c>
      <c r="D14" s="88">
        <v>0</v>
      </c>
      <c r="E14" s="88">
        <v>0</v>
      </c>
      <c r="F14" s="88">
        <v>0</v>
      </c>
      <c r="G14" s="88">
        <f>F14+E14+C14</f>
        <v>9</v>
      </c>
      <c r="H14" s="88">
        <v>4</v>
      </c>
      <c r="I14" s="102">
        <v>18</v>
      </c>
      <c r="J14" s="105" t="s">
        <v>31</v>
      </c>
      <c r="K14" s="102" t="s">
        <v>13</v>
      </c>
      <c r="L14" s="102">
        <f>C14*I14</f>
        <v>162</v>
      </c>
      <c r="M14" s="105">
        <f>D14*I14</f>
        <v>0</v>
      </c>
      <c r="N14" s="102">
        <f>E14*I14</f>
        <v>0</v>
      </c>
      <c r="O14" s="102">
        <f>F14*I14</f>
        <v>0</v>
      </c>
      <c r="P14" s="113">
        <f>SUM(L14:O14)</f>
        <v>162</v>
      </c>
    </row>
    <row r="15" spans="1:16" ht="16.2" thickBot="1" x14ac:dyDescent="0.35">
      <c r="A15" s="15"/>
      <c r="B15" s="16" t="s">
        <v>14</v>
      </c>
      <c r="C15" s="89">
        <f t="shared" ref="C15:I15" si="0">SUM(C11:C14)</f>
        <v>9</v>
      </c>
      <c r="D15" s="89">
        <f t="shared" si="0"/>
        <v>36</v>
      </c>
      <c r="E15" s="89">
        <f t="shared" si="0"/>
        <v>162</v>
      </c>
      <c r="F15" s="89">
        <f t="shared" si="0"/>
        <v>0</v>
      </c>
      <c r="G15" s="89">
        <f>SUM(G11:G14)</f>
        <v>207</v>
      </c>
      <c r="H15" s="17">
        <f t="shared" si="0"/>
        <v>18</v>
      </c>
      <c r="I15" s="17">
        <f t="shared" si="0"/>
        <v>60</v>
      </c>
      <c r="J15" s="64"/>
      <c r="K15" s="36"/>
      <c r="L15" s="109">
        <f t="shared" ref="L15:P15" si="1">SUM(L11:L14)</f>
        <v>162</v>
      </c>
      <c r="M15" s="112">
        <f t="shared" si="1"/>
        <v>648</v>
      </c>
      <c r="N15" s="109">
        <f t="shared" si="1"/>
        <v>1944</v>
      </c>
      <c r="O15" s="109">
        <f t="shared" si="1"/>
        <v>0</v>
      </c>
      <c r="P15" s="114">
        <f t="shared" si="1"/>
        <v>2754</v>
      </c>
    </row>
    <row r="16" spans="1:16" ht="18" thickBot="1" x14ac:dyDescent="0.35">
      <c r="A16" s="177" t="s">
        <v>84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9"/>
    </row>
    <row r="17" spans="1:16" ht="16.2" thickBot="1" x14ac:dyDescent="0.35">
      <c r="A17" s="196" t="s">
        <v>81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8"/>
    </row>
    <row r="18" spans="1:16" ht="15.6" x14ac:dyDescent="0.3">
      <c r="A18" s="164" t="s">
        <v>0</v>
      </c>
      <c r="B18" s="166" t="s">
        <v>1</v>
      </c>
      <c r="C18" s="185" t="s">
        <v>2</v>
      </c>
      <c r="D18" s="186"/>
      <c r="E18" s="186"/>
      <c r="F18" s="186"/>
      <c r="G18" s="186"/>
      <c r="H18" s="166" t="s">
        <v>3</v>
      </c>
      <c r="I18" s="166" t="s">
        <v>4</v>
      </c>
      <c r="J18" s="166" t="s">
        <v>5</v>
      </c>
      <c r="K18" s="166" t="s">
        <v>6</v>
      </c>
      <c r="L18" s="187" t="s">
        <v>7</v>
      </c>
      <c r="M18" s="187"/>
      <c r="N18" s="187"/>
      <c r="O18" s="187"/>
      <c r="P18" s="188"/>
    </row>
    <row r="19" spans="1:16" ht="15.6" x14ac:dyDescent="0.3">
      <c r="A19" s="165"/>
      <c r="B19" s="167"/>
      <c r="C19" s="153" t="s">
        <v>82</v>
      </c>
      <c r="D19" s="153"/>
      <c r="E19" s="153"/>
      <c r="F19" s="153"/>
      <c r="G19" s="153"/>
      <c r="H19" s="167"/>
      <c r="I19" s="167"/>
      <c r="J19" s="167"/>
      <c r="K19" s="167"/>
      <c r="L19" s="153" t="s">
        <v>8</v>
      </c>
      <c r="M19" s="154" t="s">
        <v>9</v>
      </c>
      <c r="N19" s="153" t="s">
        <v>83</v>
      </c>
      <c r="O19" s="153" t="s">
        <v>10</v>
      </c>
      <c r="P19" s="156" t="s">
        <v>11</v>
      </c>
    </row>
    <row r="20" spans="1:16" ht="15.6" x14ac:dyDescent="0.3">
      <c r="A20" s="211"/>
      <c r="B20" s="199"/>
      <c r="C20" s="31" t="s">
        <v>8</v>
      </c>
      <c r="D20" s="31" t="s">
        <v>9</v>
      </c>
      <c r="E20" s="31" t="s">
        <v>83</v>
      </c>
      <c r="F20" s="31" t="s">
        <v>10</v>
      </c>
      <c r="G20" s="100" t="s">
        <v>11</v>
      </c>
      <c r="H20" s="199"/>
      <c r="I20" s="199"/>
      <c r="J20" s="199"/>
      <c r="K20" s="199"/>
      <c r="L20" s="153"/>
      <c r="M20" s="200"/>
      <c r="N20" s="153"/>
      <c r="O20" s="153"/>
      <c r="P20" s="195"/>
    </row>
    <row r="21" spans="1:16" ht="100.8" customHeight="1" x14ac:dyDescent="0.3">
      <c r="A21" s="18">
        <v>1</v>
      </c>
      <c r="B21" s="84" t="s">
        <v>15</v>
      </c>
      <c r="C21" s="78"/>
      <c r="D21" s="78">
        <v>4</v>
      </c>
      <c r="E21" s="78">
        <v>2</v>
      </c>
      <c r="F21" s="78"/>
      <c r="G21" s="78">
        <f>SUM(C21:F21)</f>
        <v>6</v>
      </c>
      <c r="H21" s="78">
        <v>1</v>
      </c>
      <c r="I21" s="37">
        <v>1</v>
      </c>
      <c r="J21" s="106">
        <v>45685</v>
      </c>
      <c r="K21" s="37" t="s">
        <v>33</v>
      </c>
      <c r="L21" s="37"/>
      <c r="M21" s="37">
        <f>D21*I21</f>
        <v>4</v>
      </c>
      <c r="N21" s="37">
        <f>E21*I21</f>
        <v>2</v>
      </c>
      <c r="O21" s="37"/>
      <c r="P21" s="38">
        <f>O21+N21+L21+M21</f>
        <v>6</v>
      </c>
    </row>
    <row r="22" spans="1:16" ht="80.400000000000006" customHeight="1" thickBot="1" x14ac:dyDescent="0.35">
      <c r="A22" s="18">
        <v>2</v>
      </c>
      <c r="B22" s="87" t="s">
        <v>16</v>
      </c>
      <c r="C22" s="76">
        <v>1</v>
      </c>
      <c r="D22" s="76">
        <v>4</v>
      </c>
      <c r="E22" s="76"/>
      <c r="F22" s="34"/>
      <c r="G22" s="78">
        <f>SUM(C22:F22)</f>
        <v>5</v>
      </c>
      <c r="H22" s="76">
        <v>1</v>
      </c>
      <c r="I22" s="34">
        <v>6</v>
      </c>
      <c r="J22" s="34" t="s">
        <v>85</v>
      </c>
      <c r="K22" s="34" t="s">
        <v>86</v>
      </c>
      <c r="L22" s="37">
        <f>C22*I22</f>
        <v>6</v>
      </c>
      <c r="M22" s="37">
        <f>D22*I22</f>
        <v>24</v>
      </c>
      <c r="N22" s="37"/>
      <c r="O22" s="37"/>
      <c r="P22" s="38">
        <f>O22+N22+L22+M22</f>
        <v>30</v>
      </c>
    </row>
    <row r="23" spans="1:16" ht="16.2" thickBot="1" x14ac:dyDescent="0.35">
      <c r="A23" s="19"/>
      <c r="B23" s="20" t="s">
        <v>14</v>
      </c>
      <c r="C23" s="39">
        <f>SUM(C21:C22)</f>
        <v>1</v>
      </c>
      <c r="D23" s="39">
        <f>SUM(D21:D22)</f>
        <v>8</v>
      </c>
      <c r="E23" s="39">
        <f>SUM(E21:E22)</f>
        <v>2</v>
      </c>
      <c r="F23" s="39">
        <f>SUM(F21:F22)</f>
        <v>0</v>
      </c>
      <c r="G23" s="39">
        <f>SUM(G21:G22)</f>
        <v>11</v>
      </c>
      <c r="H23" s="39"/>
      <c r="I23" s="39"/>
      <c r="J23" s="39"/>
      <c r="K23" s="39"/>
      <c r="L23" s="7">
        <f t="shared" ref="L23:P23" si="2">SUM(L21:L22)</f>
        <v>6</v>
      </c>
      <c r="M23" s="7">
        <f t="shared" si="2"/>
        <v>28</v>
      </c>
      <c r="N23" s="7">
        <f t="shared" si="2"/>
        <v>2</v>
      </c>
      <c r="O23" s="39">
        <f t="shared" si="2"/>
        <v>0</v>
      </c>
      <c r="P23" s="40">
        <f t="shared" si="2"/>
        <v>36</v>
      </c>
    </row>
    <row r="24" spans="1:16" ht="18" thickBot="1" x14ac:dyDescent="0.35">
      <c r="A24" s="158" t="s">
        <v>87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60"/>
    </row>
    <row r="25" spans="1:16" ht="16.2" thickBot="1" x14ac:dyDescent="0.35">
      <c r="A25" s="196" t="s">
        <v>81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6" ht="15.6" x14ac:dyDescent="0.3">
      <c r="A26" s="164" t="s">
        <v>0</v>
      </c>
      <c r="B26" s="166" t="s">
        <v>1</v>
      </c>
      <c r="C26" s="168" t="s">
        <v>2</v>
      </c>
      <c r="D26" s="169"/>
      <c r="E26" s="169"/>
      <c r="F26" s="169"/>
      <c r="G26" s="170"/>
      <c r="H26" s="166" t="s">
        <v>3</v>
      </c>
      <c r="I26" s="166" t="s">
        <v>4</v>
      </c>
      <c r="J26" s="166" t="s">
        <v>5</v>
      </c>
      <c r="K26" s="166" t="s">
        <v>6</v>
      </c>
      <c r="L26" s="171" t="s">
        <v>7</v>
      </c>
      <c r="M26" s="172"/>
      <c r="N26" s="172"/>
      <c r="O26" s="172"/>
      <c r="P26" s="173"/>
    </row>
    <row r="27" spans="1:16" ht="15.6" x14ac:dyDescent="0.3">
      <c r="A27" s="165"/>
      <c r="B27" s="167"/>
      <c r="C27" s="150" t="s">
        <v>82</v>
      </c>
      <c r="D27" s="151"/>
      <c r="E27" s="151"/>
      <c r="F27" s="151"/>
      <c r="G27" s="152"/>
      <c r="H27" s="167"/>
      <c r="I27" s="167"/>
      <c r="J27" s="167"/>
      <c r="K27" s="167"/>
      <c r="L27" s="153" t="s">
        <v>8</v>
      </c>
      <c r="M27" s="154" t="s">
        <v>9</v>
      </c>
      <c r="N27" s="153" t="s">
        <v>83</v>
      </c>
      <c r="O27" s="153" t="s">
        <v>10</v>
      </c>
      <c r="P27" s="156" t="s">
        <v>11</v>
      </c>
    </row>
    <row r="28" spans="1:16" ht="16.2" thickBot="1" x14ac:dyDescent="0.35">
      <c r="A28" s="165"/>
      <c r="B28" s="167"/>
      <c r="C28" s="32" t="s">
        <v>8</v>
      </c>
      <c r="D28" s="32" t="s">
        <v>9</v>
      </c>
      <c r="E28" s="32" t="s">
        <v>83</v>
      </c>
      <c r="F28" s="32" t="s">
        <v>88</v>
      </c>
      <c r="G28" s="101" t="s">
        <v>11</v>
      </c>
      <c r="H28" s="167"/>
      <c r="I28" s="167"/>
      <c r="J28" s="167"/>
      <c r="K28" s="167"/>
      <c r="L28" s="154"/>
      <c r="M28" s="155"/>
      <c r="N28" s="154"/>
      <c r="O28" s="154"/>
      <c r="P28" s="157"/>
    </row>
    <row r="29" spans="1:16" ht="129.6" customHeight="1" x14ac:dyDescent="0.3">
      <c r="A29" s="21">
        <v>1</v>
      </c>
      <c r="B29" s="22" t="s">
        <v>35</v>
      </c>
      <c r="C29" s="90"/>
      <c r="D29" s="90"/>
      <c r="E29" s="90">
        <v>35</v>
      </c>
      <c r="F29" s="90">
        <v>29</v>
      </c>
      <c r="G29" s="90">
        <f>SUM(C29:F29)</f>
        <v>64</v>
      </c>
      <c r="H29" s="90">
        <v>3</v>
      </c>
      <c r="I29" s="90">
        <v>2</v>
      </c>
      <c r="J29" s="107" t="s">
        <v>36</v>
      </c>
      <c r="K29" s="41" t="s">
        <v>89</v>
      </c>
      <c r="L29" s="42">
        <f>C29*G29</f>
        <v>0</v>
      </c>
      <c r="M29" s="42">
        <f>D29*H29</f>
        <v>0</v>
      </c>
      <c r="N29" s="42">
        <f>E29*I29</f>
        <v>70</v>
      </c>
      <c r="O29" s="42">
        <f>F29*I29</f>
        <v>58</v>
      </c>
      <c r="P29" s="43">
        <f>SUM(L29:O29)</f>
        <v>128</v>
      </c>
    </row>
    <row r="30" spans="1:16" ht="94.2" customHeight="1" x14ac:dyDescent="0.3">
      <c r="A30" s="23">
        <v>2</v>
      </c>
      <c r="B30" s="5" t="s">
        <v>90</v>
      </c>
      <c r="C30" s="91"/>
      <c r="D30" s="91"/>
      <c r="E30" s="91">
        <v>23</v>
      </c>
      <c r="F30" s="91">
        <v>34</v>
      </c>
      <c r="G30" s="91">
        <f t="shared" ref="G30:G38" si="3">SUM(C30:F30)</f>
        <v>57</v>
      </c>
      <c r="H30" s="91">
        <v>3</v>
      </c>
      <c r="I30" s="91">
        <v>3</v>
      </c>
      <c r="J30" s="33" t="s">
        <v>37</v>
      </c>
      <c r="K30" s="34" t="s">
        <v>89</v>
      </c>
      <c r="L30" s="44">
        <f t="shared" ref="L30:N38" si="4">C30*G30</f>
        <v>0</v>
      </c>
      <c r="M30" s="44">
        <f t="shared" si="4"/>
        <v>0</v>
      </c>
      <c r="N30" s="44">
        <f t="shared" si="4"/>
        <v>69</v>
      </c>
      <c r="O30" s="44">
        <f t="shared" ref="O30:O38" si="5">F30*I30</f>
        <v>102</v>
      </c>
      <c r="P30" s="45">
        <f t="shared" ref="P30:P38" si="6">SUM(L30:O30)</f>
        <v>171</v>
      </c>
    </row>
    <row r="31" spans="1:16" ht="70.2" customHeight="1" x14ac:dyDescent="0.3">
      <c r="A31" s="23">
        <v>3</v>
      </c>
      <c r="B31" s="5" t="s">
        <v>91</v>
      </c>
      <c r="C31" s="91"/>
      <c r="D31" s="91"/>
      <c r="E31" s="91">
        <v>27</v>
      </c>
      <c r="F31" s="91">
        <v>9</v>
      </c>
      <c r="G31" s="91">
        <f t="shared" si="3"/>
        <v>36</v>
      </c>
      <c r="H31" s="91">
        <v>3</v>
      </c>
      <c r="I31" s="91">
        <v>3</v>
      </c>
      <c r="J31" s="33" t="s">
        <v>92</v>
      </c>
      <c r="K31" s="34" t="s">
        <v>89</v>
      </c>
      <c r="L31" s="44">
        <f t="shared" si="4"/>
        <v>0</v>
      </c>
      <c r="M31" s="44">
        <f t="shared" si="4"/>
        <v>0</v>
      </c>
      <c r="N31" s="44">
        <f t="shared" si="4"/>
        <v>81</v>
      </c>
      <c r="O31" s="44">
        <f t="shared" si="5"/>
        <v>27</v>
      </c>
      <c r="P31" s="45">
        <f t="shared" si="6"/>
        <v>108</v>
      </c>
    </row>
    <row r="32" spans="1:16" ht="82.8" customHeight="1" x14ac:dyDescent="0.3">
      <c r="A32" s="23">
        <v>4</v>
      </c>
      <c r="B32" s="5" t="s">
        <v>93</v>
      </c>
      <c r="C32" s="91"/>
      <c r="D32" s="91"/>
      <c r="E32" s="91">
        <v>17</v>
      </c>
      <c r="F32" s="91">
        <v>13</v>
      </c>
      <c r="G32" s="91">
        <f t="shared" si="3"/>
        <v>30</v>
      </c>
      <c r="H32" s="91">
        <v>3</v>
      </c>
      <c r="I32" s="91">
        <v>1</v>
      </c>
      <c r="J32" s="108">
        <v>45762</v>
      </c>
      <c r="K32" s="34" t="s">
        <v>89</v>
      </c>
      <c r="L32" s="44">
        <f t="shared" si="4"/>
        <v>0</v>
      </c>
      <c r="M32" s="44">
        <f t="shared" si="4"/>
        <v>0</v>
      </c>
      <c r="N32" s="44">
        <f t="shared" si="4"/>
        <v>17</v>
      </c>
      <c r="O32" s="44">
        <f t="shared" si="5"/>
        <v>13</v>
      </c>
      <c r="P32" s="45">
        <f t="shared" si="6"/>
        <v>30</v>
      </c>
    </row>
    <row r="33" spans="1:16" ht="91.8" customHeight="1" x14ac:dyDescent="0.3">
      <c r="A33" s="23">
        <v>5</v>
      </c>
      <c r="B33" s="5" t="s">
        <v>94</v>
      </c>
      <c r="C33" s="91"/>
      <c r="D33" s="91"/>
      <c r="E33" s="91">
        <v>5</v>
      </c>
      <c r="F33" s="91">
        <v>15</v>
      </c>
      <c r="G33" s="91">
        <f t="shared" si="3"/>
        <v>20</v>
      </c>
      <c r="H33" s="91">
        <v>2</v>
      </c>
      <c r="I33" s="91">
        <v>4</v>
      </c>
      <c r="J33" s="34" t="s">
        <v>95</v>
      </c>
      <c r="K33" s="34" t="s">
        <v>89</v>
      </c>
      <c r="L33" s="44">
        <f t="shared" si="4"/>
        <v>0</v>
      </c>
      <c r="M33" s="44">
        <f t="shared" si="4"/>
        <v>0</v>
      </c>
      <c r="N33" s="44">
        <f t="shared" si="4"/>
        <v>20</v>
      </c>
      <c r="O33" s="44">
        <f t="shared" si="5"/>
        <v>60</v>
      </c>
      <c r="P33" s="45">
        <f t="shared" si="6"/>
        <v>80</v>
      </c>
    </row>
    <row r="34" spans="1:16" ht="72" customHeight="1" x14ac:dyDescent="0.3">
      <c r="A34" s="23">
        <v>6</v>
      </c>
      <c r="B34" s="5" t="s">
        <v>96</v>
      </c>
      <c r="C34" s="91"/>
      <c r="D34" s="91"/>
      <c r="E34" s="91">
        <v>19</v>
      </c>
      <c r="F34" s="91">
        <v>18</v>
      </c>
      <c r="G34" s="91">
        <f t="shared" si="3"/>
        <v>37</v>
      </c>
      <c r="H34" s="91">
        <v>3</v>
      </c>
      <c r="I34" s="91">
        <v>5</v>
      </c>
      <c r="J34" s="33" t="s">
        <v>97</v>
      </c>
      <c r="K34" s="34" t="s">
        <v>89</v>
      </c>
      <c r="L34" s="44">
        <f t="shared" si="4"/>
        <v>0</v>
      </c>
      <c r="M34" s="44">
        <f t="shared" si="4"/>
        <v>0</v>
      </c>
      <c r="N34" s="44">
        <f t="shared" si="4"/>
        <v>95</v>
      </c>
      <c r="O34" s="44">
        <f t="shared" si="5"/>
        <v>90</v>
      </c>
      <c r="P34" s="45">
        <f t="shared" si="6"/>
        <v>185</v>
      </c>
    </row>
    <row r="35" spans="1:16" ht="72" customHeight="1" x14ac:dyDescent="0.3">
      <c r="A35" s="23">
        <v>7</v>
      </c>
      <c r="B35" s="5" t="s">
        <v>51</v>
      </c>
      <c r="C35" s="91"/>
      <c r="D35" s="91"/>
      <c r="E35" s="91">
        <v>30</v>
      </c>
      <c r="F35" s="91">
        <v>30</v>
      </c>
      <c r="G35" s="91">
        <f t="shared" si="3"/>
        <v>60</v>
      </c>
      <c r="H35" s="91">
        <v>3</v>
      </c>
      <c r="I35" s="91">
        <v>2</v>
      </c>
      <c r="J35" s="34" t="s">
        <v>52</v>
      </c>
      <c r="K35" s="34" t="s">
        <v>89</v>
      </c>
      <c r="L35" s="44">
        <f t="shared" si="4"/>
        <v>0</v>
      </c>
      <c r="M35" s="44">
        <f t="shared" si="4"/>
        <v>0</v>
      </c>
      <c r="N35" s="44">
        <f t="shared" si="4"/>
        <v>60</v>
      </c>
      <c r="O35" s="44">
        <f t="shared" si="5"/>
        <v>60</v>
      </c>
      <c r="P35" s="45">
        <f t="shared" si="6"/>
        <v>120</v>
      </c>
    </row>
    <row r="36" spans="1:16" ht="83.4" customHeight="1" x14ac:dyDescent="0.3">
      <c r="A36" s="23">
        <v>8</v>
      </c>
      <c r="B36" s="5" t="s">
        <v>98</v>
      </c>
      <c r="C36" s="91"/>
      <c r="D36" s="91"/>
      <c r="E36" s="91">
        <v>15</v>
      </c>
      <c r="F36" s="91">
        <v>15</v>
      </c>
      <c r="G36" s="91">
        <f t="shared" si="3"/>
        <v>30</v>
      </c>
      <c r="H36" s="91">
        <v>2</v>
      </c>
      <c r="I36" s="91">
        <v>4</v>
      </c>
      <c r="J36" s="34" t="s">
        <v>21</v>
      </c>
      <c r="K36" s="34" t="s">
        <v>89</v>
      </c>
      <c r="L36" s="44">
        <f t="shared" si="4"/>
        <v>0</v>
      </c>
      <c r="M36" s="44">
        <f t="shared" si="4"/>
        <v>0</v>
      </c>
      <c r="N36" s="44">
        <f t="shared" si="4"/>
        <v>60</v>
      </c>
      <c r="O36" s="44">
        <f t="shared" si="5"/>
        <v>60</v>
      </c>
      <c r="P36" s="45">
        <f t="shared" si="6"/>
        <v>120</v>
      </c>
    </row>
    <row r="37" spans="1:16" ht="71.400000000000006" customHeight="1" x14ac:dyDescent="0.3">
      <c r="A37" s="23">
        <v>9</v>
      </c>
      <c r="B37" s="5" t="s">
        <v>99</v>
      </c>
      <c r="C37" s="91"/>
      <c r="D37" s="91"/>
      <c r="E37" s="91">
        <v>20</v>
      </c>
      <c r="F37" s="91">
        <v>20</v>
      </c>
      <c r="G37" s="91">
        <f t="shared" si="3"/>
        <v>40</v>
      </c>
      <c r="H37" s="91">
        <v>3</v>
      </c>
      <c r="I37" s="91">
        <v>3</v>
      </c>
      <c r="J37" s="34" t="s">
        <v>21</v>
      </c>
      <c r="K37" s="34" t="s">
        <v>89</v>
      </c>
      <c r="L37" s="44">
        <f t="shared" si="4"/>
        <v>0</v>
      </c>
      <c r="M37" s="44">
        <f t="shared" si="4"/>
        <v>0</v>
      </c>
      <c r="N37" s="44">
        <f t="shared" si="4"/>
        <v>60</v>
      </c>
      <c r="O37" s="44">
        <f t="shared" si="5"/>
        <v>60</v>
      </c>
      <c r="P37" s="45">
        <f t="shared" si="6"/>
        <v>120</v>
      </c>
    </row>
    <row r="38" spans="1:16" ht="101.4" customHeight="1" thickBot="1" x14ac:dyDescent="0.35">
      <c r="A38" s="24">
        <v>10</v>
      </c>
      <c r="B38" s="25" t="s">
        <v>100</v>
      </c>
      <c r="C38" s="91"/>
      <c r="D38" s="91"/>
      <c r="E38" s="91">
        <v>30</v>
      </c>
      <c r="F38" s="91">
        <v>30</v>
      </c>
      <c r="G38" s="91">
        <f t="shared" si="3"/>
        <v>60</v>
      </c>
      <c r="H38" s="91">
        <v>3</v>
      </c>
      <c r="I38" s="91">
        <v>2</v>
      </c>
      <c r="J38" s="34" t="s">
        <v>32</v>
      </c>
      <c r="K38" s="46" t="s">
        <v>89</v>
      </c>
      <c r="L38" s="47">
        <f t="shared" si="4"/>
        <v>0</v>
      </c>
      <c r="M38" s="47">
        <f t="shared" si="4"/>
        <v>0</v>
      </c>
      <c r="N38" s="47">
        <f t="shared" si="4"/>
        <v>60</v>
      </c>
      <c r="O38" s="47">
        <f t="shared" si="5"/>
        <v>60</v>
      </c>
      <c r="P38" s="48">
        <f t="shared" si="6"/>
        <v>120</v>
      </c>
    </row>
    <row r="39" spans="1:16" ht="16.2" thickBot="1" x14ac:dyDescent="0.35">
      <c r="A39" s="19"/>
      <c r="B39" s="20" t="s">
        <v>14</v>
      </c>
      <c r="C39" s="39">
        <f t="shared" ref="C39:P39" si="7">SUM(C29:C38)</f>
        <v>0</v>
      </c>
      <c r="D39" s="39">
        <f t="shared" si="7"/>
        <v>0</v>
      </c>
      <c r="E39" s="39">
        <f t="shared" si="7"/>
        <v>221</v>
      </c>
      <c r="F39" s="39">
        <f t="shared" si="7"/>
        <v>213</v>
      </c>
      <c r="G39" s="39">
        <f t="shared" si="7"/>
        <v>434</v>
      </c>
      <c r="H39" s="39">
        <f t="shared" si="7"/>
        <v>28</v>
      </c>
      <c r="I39" s="39">
        <f t="shared" si="7"/>
        <v>29</v>
      </c>
      <c r="J39" s="39">
        <f t="shared" si="7"/>
        <v>45762</v>
      </c>
      <c r="K39" s="39">
        <f t="shared" si="7"/>
        <v>0</v>
      </c>
      <c r="L39" s="39">
        <f t="shared" si="7"/>
        <v>0</v>
      </c>
      <c r="M39" s="39">
        <f t="shared" si="7"/>
        <v>0</v>
      </c>
      <c r="N39" s="39">
        <f t="shared" si="7"/>
        <v>592</v>
      </c>
      <c r="O39" s="39">
        <f t="shared" si="7"/>
        <v>590</v>
      </c>
      <c r="P39" s="49">
        <f t="shared" si="7"/>
        <v>1182</v>
      </c>
    </row>
    <row r="40" spans="1:16" ht="18" thickBot="1" x14ac:dyDescent="0.35">
      <c r="A40" s="189" t="s">
        <v>101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1"/>
    </row>
    <row r="41" spans="1:16" ht="16.2" thickBot="1" x14ac:dyDescent="0.35">
      <c r="A41" s="192" t="s">
        <v>17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4"/>
    </row>
    <row r="42" spans="1:16" ht="15.6" x14ac:dyDescent="0.3">
      <c r="A42" s="164" t="s">
        <v>0</v>
      </c>
      <c r="B42" s="166" t="s">
        <v>1</v>
      </c>
      <c r="C42" s="185" t="s">
        <v>2</v>
      </c>
      <c r="D42" s="186"/>
      <c r="E42" s="186"/>
      <c r="F42" s="186"/>
      <c r="G42" s="186"/>
      <c r="H42" s="166" t="s">
        <v>3</v>
      </c>
      <c r="I42" s="166" t="s">
        <v>4</v>
      </c>
      <c r="J42" s="166" t="s">
        <v>5</v>
      </c>
      <c r="K42" s="166" t="s">
        <v>6</v>
      </c>
      <c r="L42" s="187" t="s">
        <v>7</v>
      </c>
      <c r="M42" s="187"/>
      <c r="N42" s="187"/>
      <c r="O42" s="187"/>
      <c r="P42" s="188"/>
    </row>
    <row r="43" spans="1:16" ht="15.6" x14ac:dyDescent="0.3">
      <c r="A43" s="165"/>
      <c r="B43" s="167"/>
      <c r="C43" s="153" t="s">
        <v>82</v>
      </c>
      <c r="D43" s="153"/>
      <c r="E43" s="153"/>
      <c r="F43" s="153"/>
      <c r="G43" s="153"/>
      <c r="H43" s="167"/>
      <c r="I43" s="167"/>
      <c r="J43" s="167"/>
      <c r="K43" s="167"/>
      <c r="L43" s="153" t="s">
        <v>8</v>
      </c>
      <c r="M43" s="154" t="s">
        <v>9</v>
      </c>
      <c r="N43" s="153" t="s">
        <v>83</v>
      </c>
      <c r="O43" s="153" t="s">
        <v>10</v>
      </c>
      <c r="P43" s="156" t="s">
        <v>11</v>
      </c>
    </row>
    <row r="44" spans="1:16" ht="16.2" thickBot="1" x14ac:dyDescent="0.35">
      <c r="A44" s="183"/>
      <c r="B44" s="184"/>
      <c r="C44" s="77" t="s">
        <v>8</v>
      </c>
      <c r="D44" s="77" t="s">
        <v>9</v>
      </c>
      <c r="E44" s="77" t="s">
        <v>83</v>
      </c>
      <c r="F44" s="77" t="s">
        <v>10</v>
      </c>
      <c r="G44" s="99" t="s">
        <v>11</v>
      </c>
      <c r="H44" s="184"/>
      <c r="I44" s="184"/>
      <c r="J44" s="184"/>
      <c r="K44" s="184"/>
      <c r="L44" s="174"/>
      <c r="M44" s="175"/>
      <c r="N44" s="174"/>
      <c r="O44" s="174"/>
      <c r="P44" s="176"/>
    </row>
    <row r="45" spans="1:16" ht="72.599999999999994" customHeight="1" x14ac:dyDescent="0.3">
      <c r="A45" s="26">
        <v>1</v>
      </c>
      <c r="B45" s="14" t="s">
        <v>45</v>
      </c>
      <c r="C45" s="4"/>
      <c r="D45" s="4"/>
      <c r="E45" s="97">
        <f>'[1]План комплектования'!D35</f>
        <v>0</v>
      </c>
      <c r="F45" s="97">
        <v>0</v>
      </c>
      <c r="G45" s="4">
        <f>C45+D45+E45+F45</f>
        <v>0</v>
      </c>
      <c r="H45" s="4">
        <v>2</v>
      </c>
      <c r="I45" s="82">
        <v>10</v>
      </c>
      <c r="J45" s="4" t="s">
        <v>12</v>
      </c>
      <c r="K45" s="4" t="s">
        <v>13</v>
      </c>
      <c r="L45" s="4"/>
      <c r="M45" s="4"/>
      <c r="N45" s="4">
        <f>E45*I45</f>
        <v>0</v>
      </c>
      <c r="O45" s="4">
        <f>F45*I45</f>
        <v>0</v>
      </c>
      <c r="P45" s="50">
        <f>SUM(L45:O45)</f>
        <v>0</v>
      </c>
    </row>
    <row r="46" spans="1:16" ht="45" customHeight="1" x14ac:dyDescent="0.3">
      <c r="A46" s="23">
        <v>3</v>
      </c>
      <c r="B46" s="14" t="s">
        <v>46</v>
      </c>
      <c r="C46" s="6"/>
      <c r="D46" s="6"/>
      <c r="E46" s="98">
        <f>'[1]План комплектования'!D35</f>
        <v>0</v>
      </c>
      <c r="F46" s="98"/>
      <c r="G46" s="6">
        <f>C46+D46+E46+F46</f>
        <v>0</v>
      </c>
      <c r="H46" s="6">
        <v>2</v>
      </c>
      <c r="I46" s="72">
        <v>14</v>
      </c>
      <c r="J46" s="6" t="s">
        <v>12</v>
      </c>
      <c r="K46" s="6" t="s">
        <v>13</v>
      </c>
      <c r="L46" s="6"/>
      <c r="M46" s="6"/>
      <c r="N46" s="6">
        <f>E46*I46</f>
        <v>0</v>
      </c>
      <c r="O46" s="6"/>
      <c r="P46" s="51">
        <f>SUM(L46:O46)</f>
        <v>0</v>
      </c>
    </row>
    <row r="47" spans="1:16" ht="47.4" customHeight="1" x14ac:dyDescent="0.3">
      <c r="A47" s="23">
        <v>4</v>
      </c>
      <c r="B47" s="14" t="s">
        <v>46</v>
      </c>
      <c r="C47" s="6"/>
      <c r="D47" s="72">
        <f>'[1]План комплектования'!E39</f>
        <v>6</v>
      </c>
      <c r="E47" s="98"/>
      <c r="F47" s="98"/>
      <c r="G47" s="6">
        <f>C47+D47+E47+F47</f>
        <v>6</v>
      </c>
      <c r="H47" s="6">
        <v>2</v>
      </c>
      <c r="I47" s="72">
        <v>18</v>
      </c>
      <c r="J47" s="6" t="s">
        <v>102</v>
      </c>
      <c r="K47" s="6" t="s">
        <v>13</v>
      </c>
      <c r="L47" s="6"/>
      <c r="M47" s="6">
        <f>D47*I47</f>
        <v>108</v>
      </c>
      <c r="N47" s="6"/>
      <c r="O47" s="6"/>
      <c r="P47" s="51">
        <f>SUM(L47:O47)</f>
        <v>108</v>
      </c>
    </row>
    <row r="48" spans="1:16" ht="59.4" customHeight="1" thickBot="1" x14ac:dyDescent="0.35">
      <c r="A48" s="24">
        <v>5</v>
      </c>
      <c r="B48" s="14" t="s">
        <v>46</v>
      </c>
      <c r="C48" s="83">
        <f>'[1]План комплектования'!E41</f>
        <v>16</v>
      </c>
      <c r="D48" s="52"/>
      <c r="E48" s="52"/>
      <c r="F48" s="52"/>
      <c r="G48" s="52">
        <f>C48+D48+E48+F48</f>
        <v>16</v>
      </c>
      <c r="H48" s="52">
        <v>2</v>
      </c>
      <c r="I48" s="83">
        <v>18</v>
      </c>
      <c r="J48" s="52" t="s">
        <v>102</v>
      </c>
      <c r="K48" s="52" t="s">
        <v>13</v>
      </c>
      <c r="L48" s="52">
        <f>C48*I48</f>
        <v>288</v>
      </c>
      <c r="M48" s="52"/>
      <c r="N48" s="52"/>
      <c r="O48" s="52"/>
      <c r="P48" s="53">
        <f>SUM(L48:O48)</f>
        <v>288</v>
      </c>
    </row>
    <row r="49" spans="1:16" ht="16.2" thickBot="1" x14ac:dyDescent="0.35">
      <c r="A49" s="27"/>
      <c r="B49" s="28" t="s">
        <v>14</v>
      </c>
      <c r="C49" s="29">
        <f t="shared" ref="C49:I49" si="8">SUM(C44:C48)</f>
        <v>16</v>
      </c>
      <c r="D49" s="29">
        <f t="shared" si="8"/>
        <v>6</v>
      </c>
      <c r="E49" s="29">
        <f t="shared" si="8"/>
        <v>0</v>
      </c>
      <c r="F49" s="29">
        <f t="shared" si="8"/>
        <v>0</v>
      </c>
      <c r="G49" s="29">
        <f t="shared" si="8"/>
        <v>22</v>
      </c>
      <c r="H49" s="29">
        <f t="shared" si="8"/>
        <v>8</v>
      </c>
      <c r="I49" s="29">
        <f t="shared" si="8"/>
        <v>60</v>
      </c>
      <c r="J49" s="54"/>
      <c r="K49" s="54"/>
      <c r="L49" s="70">
        <f>SUM(L45:L48)</f>
        <v>288</v>
      </c>
      <c r="M49" s="70">
        <f t="shared" ref="M49:P49" si="9">SUM(M45:M48)</f>
        <v>108</v>
      </c>
      <c r="N49" s="70">
        <f t="shared" si="9"/>
        <v>0</v>
      </c>
      <c r="O49" s="70">
        <f t="shared" si="9"/>
        <v>0</v>
      </c>
      <c r="P49" s="70">
        <f t="shared" si="9"/>
        <v>396</v>
      </c>
    </row>
    <row r="50" spans="1:16" ht="18" thickBot="1" x14ac:dyDescent="0.35">
      <c r="A50" s="177" t="s">
        <v>84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1:16" ht="18" thickBot="1" x14ac:dyDescent="0.35">
      <c r="A51" s="180" t="s">
        <v>17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</row>
    <row r="52" spans="1:16" ht="15.6" x14ac:dyDescent="0.3">
      <c r="A52" s="164" t="s">
        <v>0</v>
      </c>
      <c r="B52" s="166" t="s">
        <v>1</v>
      </c>
      <c r="C52" s="185" t="s">
        <v>2</v>
      </c>
      <c r="D52" s="186"/>
      <c r="E52" s="186"/>
      <c r="F52" s="186"/>
      <c r="G52" s="186"/>
      <c r="H52" s="166" t="s">
        <v>3</v>
      </c>
      <c r="I52" s="166" t="s">
        <v>4</v>
      </c>
      <c r="J52" s="166" t="s">
        <v>5</v>
      </c>
      <c r="K52" s="166" t="s">
        <v>6</v>
      </c>
      <c r="L52" s="187" t="s">
        <v>7</v>
      </c>
      <c r="M52" s="187"/>
      <c r="N52" s="187"/>
      <c r="O52" s="187"/>
      <c r="P52" s="188"/>
    </row>
    <row r="53" spans="1:16" ht="15.6" x14ac:dyDescent="0.3">
      <c r="A53" s="165"/>
      <c r="B53" s="167"/>
      <c r="C53" s="153" t="s">
        <v>82</v>
      </c>
      <c r="D53" s="153"/>
      <c r="E53" s="153"/>
      <c r="F53" s="153"/>
      <c r="G53" s="153"/>
      <c r="H53" s="167"/>
      <c r="I53" s="167"/>
      <c r="J53" s="167"/>
      <c r="K53" s="167"/>
      <c r="L53" s="153" t="s">
        <v>8</v>
      </c>
      <c r="M53" s="154" t="s">
        <v>9</v>
      </c>
      <c r="N53" s="153" t="s">
        <v>83</v>
      </c>
      <c r="O53" s="153" t="s">
        <v>10</v>
      </c>
      <c r="P53" s="156" t="s">
        <v>11</v>
      </c>
    </row>
    <row r="54" spans="1:16" ht="16.2" thickBot="1" x14ac:dyDescent="0.35">
      <c r="A54" s="183"/>
      <c r="B54" s="184"/>
      <c r="C54" s="77" t="s">
        <v>8</v>
      </c>
      <c r="D54" s="77" t="s">
        <v>9</v>
      </c>
      <c r="E54" s="77" t="s">
        <v>83</v>
      </c>
      <c r="F54" s="77" t="s">
        <v>10</v>
      </c>
      <c r="G54" s="99" t="s">
        <v>11</v>
      </c>
      <c r="H54" s="184"/>
      <c r="I54" s="184"/>
      <c r="J54" s="184"/>
      <c r="K54" s="184"/>
      <c r="L54" s="174"/>
      <c r="M54" s="175"/>
      <c r="N54" s="174"/>
      <c r="O54" s="174"/>
      <c r="P54" s="176"/>
    </row>
    <row r="55" spans="1:16" ht="105.6" customHeight="1" thickBot="1" x14ac:dyDescent="0.35">
      <c r="A55" s="30">
        <v>1</v>
      </c>
      <c r="B55" s="14" t="s">
        <v>18</v>
      </c>
      <c r="C55" s="4">
        <v>2</v>
      </c>
      <c r="D55" s="4">
        <v>2</v>
      </c>
      <c r="E55" s="4">
        <v>0</v>
      </c>
      <c r="F55" s="4">
        <v>0</v>
      </c>
      <c r="G55" s="4"/>
      <c r="H55" s="4">
        <v>1</v>
      </c>
      <c r="I55" s="4">
        <v>3</v>
      </c>
      <c r="J55" s="4" t="s">
        <v>61</v>
      </c>
      <c r="K55" s="4" t="s">
        <v>20</v>
      </c>
      <c r="L55" s="4">
        <f>C55*I55</f>
        <v>6</v>
      </c>
      <c r="M55" s="4">
        <f>D55*I55</f>
        <v>6</v>
      </c>
      <c r="N55" s="4">
        <v>0</v>
      </c>
      <c r="O55" s="4">
        <v>0</v>
      </c>
      <c r="P55" s="55">
        <f>O55+N55+L55+M55</f>
        <v>12</v>
      </c>
    </row>
    <row r="56" spans="1:16" ht="16.2" thickBot="1" x14ac:dyDescent="0.35">
      <c r="A56" s="19"/>
      <c r="B56" s="20" t="s">
        <v>14</v>
      </c>
      <c r="C56" s="39">
        <f>SUM(C55:C55)</f>
        <v>2</v>
      </c>
      <c r="D56" s="39">
        <f>SUM(D55:D55)</f>
        <v>2</v>
      </c>
      <c r="E56" s="39">
        <f>SUM(E55:E55)</f>
        <v>0</v>
      </c>
      <c r="F56" s="39">
        <f>SUM(F55:F55)</f>
        <v>0</v>
      </c>
      <c r="G56" s="39">
        <f>SUM(G55:G55)</f>
        <v>0</v>
      </c>
      <c r="H56" s="39">
        <f>SUM(H55)</f>
        <v>1</v>
      </c>
      <c r="I56" s="39">
        <f>SUM(I55:I55)</f>
        <v>3</v>
      </c>
      <c r="J56" s="39"/>
      <c r="K56" s="39"/>
      <c r="L56" s="7">
        <f>SUM(L55:L55)</f>
        <v>6</v>
      </c>
      <c r="M56" s="7">
        <f>SUM(M55:M55)</f>
        <v>6</v>
      </c>
      <c r="N56" s="7">
        <f>SUM(N55:N55)</f>
        <v>0</v>
      </c>
      <c r="O56" s="39">
        <f>SUM(O55:O55)</f>
        <v>0</v>
      </c>
      <c r="P56" s="40">
        <f>SUM(P55:P55)</f>
        <v>12</v>
      </c>
    </row>
    <row r="57" spans="1:16" ht="18" thickBot="1" x14ac:dyDescent="0.35">
      <c r="A57" s="158" t="s">
        <v>87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60"/>
    </row>
    <row r="58" spans="1:16" ht="18" thickBot="1" x14ac:dyDescent="0.35">
      <c r="A58" s="161" t="s">
        <v>17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3"/>
    </row>
    <row r="59" spans="1:16" ht="15.6" x14ac:dyDescent="0.3">
      <c r="A59" s="164" t="s">
        <v>0</v>
      </c>
      <c r="B59" s="166" t="s">
        <v>1</v>
      </c>
      <c r="C59" s="168" t="s">
        <v>2</v>
      </c>
      <c r="D59" s="169"/>
      <c r="E59" s="169"/>
      <c r="F59" s="169"/>
      <c r="G59" s="170"/>
      <c r="H59" s="166" t="s">
        <v>3</v>
      </c>
      <c r="I59" s="166" t="s">
        <v>4</v>
      </c>
      <c r="J59" s="166" t="s">
        <v>5</v>
      </c>
      <c r="K59" s="166" t="s">
        <v>6</v>
      </c>
      <c r="L59" s="171" t="s">
        <v>7</v>
      </c>
      <c r="M59" s="172"/>
      <c r="N59" s="172"/>
      <c r="O59" s="172"/>
      <c r="P59" s="173"/>
    </row>
    <row r="60" spans="1:16" ht="15.6" x14ac:dyDescent="0.3">
      <c r="A60" s="165"/>
      <c r="B60" s="167"/>
      <c r="C60" s="150" t="s">
        <v>82</v>
      </c>
      <c r="D60" s="151"/>
      <c r="E60" s="151"/>
      <c r="F60" s="151"/>
      <c r="G60" s="152"/>
      <c r="H60" s="167"/>
      <c r="I60" s="167"/>
      <c r="J60" s="167"/>
      <c r="K60" s="167"/>
      <c r="L60" s="153" t="s">
        <v>8</v>
      </c>
      <c r="M60" s="154" t="s">
        <v>9</v>
      </c>
      <c r="N60" s="153" t="s">
        <v>83</v>
      </c>
      <c r="O60" s="153" t="s">
        <v>103</v>
      </c>
      <c r="P60" s="156" t="s">
        <v>11</v>
      </c>
    </row>
    <row r="61" spans="1:16" ht="16.2" thickBot="1" x14ac:dyDescent="0.35">
      <c r="A61" s="165"/>
      <c r="B61" s="167"/>
      <c r="C61" s="32" t="s">
        <v>8</v>
      </c>
      <c r="D61" s="32" t="s">
        <v>9</v>
      </c>
      <c r="E61" s="32" t="s">
        <v>83</v>
      </c>
      <c r="F61" s="32" t="s">
        <v>103</v>
      </c>
      <c r="G61" s="101" t="s">
        <v>11</v>
      </c>
      <c r="H61" s="167"/>
      <c r="I61" s="167"/>
      <c r="J61" s="167"/>
      <c r="K61" s="167"/>
      <c r="L61" s="154"/>
      <c r="M61" s="155"/>
      <c r="N61" s="154"/>
      <c r="O61" s="154"/>
      <c r="P61" s="157"/>
    </row>
    <row r="62" spans="1:16" ht="57" customHeight="1" x14ac:dyDescent="0.3">
      <c r="A62" s="21">
        <v>1</v>
      </c>
      <c r="B62" s="56" t="s">
        <v>104</v>
      </c>
      <c r="C62" s="90"/>
      <c r="D62" s="90">
        <v>5</v>
      </c>
      <c r="E62" s="90">
        <v>14</v>
      </c>
      <c r="F62" s="90">
        <v>41</v>
      </c>
      <c r="G62" s="90">
        <f>SUM(C62:F62)</f>
        <v>60</v>
      </c>
      <c r="H62" s="90">
        <v>3</v>
      </c>
      <c r="I62" s="90">
        <v>1</v>
      </c>
      <c r="J62" s="107" t="s">
        <v>19</v>
      </c>
      <c r="K62" s="41" t="s">
        <v>89</v>
      </c>
      <c r="L62" s="42">
        <f>C62*I62</f>
        <v>0</v>
      </c>
      <c r="M62" s="42">
        <f>D62*I62</f>
        <v>5</v>
      </c>
      <c r="N62" s="42">
        <f>E62*I62</f>
        <v>14</v>
      </c>
      <c r="O62" s="42">
        <f>F62*I62</f>
        <v>41</v>
      </c>
      <c r="P62" s="43">
        <f>SUM(L62:O62)</f>
        <v>60</v>
      </c>
    </row>
    <row r="63" spans="1:16" ht="61.2" customHeight="1" x14ac:dyDescent="0.3">
      <c r="A63" s="23">
        <v>2</v>
      </c>
      <c r="B63" s="14" t="s">
        <v>105</v>
      </c>
      <c r="C63" s="91"/>
      <c r="D63" s="91">
        <v>5</v>
      </c>
      <c r="E63" s="91">
        <v>16</v>
      </c>
      <c r="F63" s="91">
        <v>39</v>
      </c>
      <c r="G63" s="91">
        <f>SUM(C63:F63)</f>
        <v>60</v>
      </c>
      <c r="H63" s="91">
        <v>3</v>
      </c>
      <c r="I63" s="91">
        <v>1</v>
      </c>
      <c r="J63" s="34" t="s">
        <v>106</v>
      </c>
      <c r="K63" s="34" t="s">
        <v>89</v>
      </c>
      <c r="L63" s="44">
        <f>C63*I63</f>
        <v>0</v>
      </c>
      <c r="M63" s="44">
        <f>D63*I63</f>
        <v>5</v>
      </c>
      <c r="N63" s="44">
        <f>E63*I63</f>
        <v>16</v>
      </c>
      <c r="O63" s="44">
        <f t="shared" ref="O63:O66" si="10">F63*I63</f>
        <v>39</v>
      </c>
      <c r="P63" s="45">
        <f>SUM(L63:O63)</f>
        <v>60</v>
      </c>
    </row>
    <row r="64" spans="1:16" ht="79.2" customHeight="1" x14ac:dyDescent="0.3">
      <c r="A64" s="23">
        <v>3</v>
      </c>
      <c r="B64" s="14" t="s">
        <v>107</v>
      </c>
      <c r="C64" s="91"/>
      <c r="D64" s="91">
        <v>5</v>
      </c>
      <c r="E64" s="91">
        <v>14</v>
      </c>
      <c r="F64" s="91">
        <v>41</v>
      </c>
      <c r="G64" s="91">
        <f>SUM(C64:F64)</f>
        <v>60</v>
      </c>
      <c r="H64" s="91">
        <v>3</v>
      </c>
      <c r="I64" s="91">
        <v>5</v>
      </c>
      <c r="J64" s="34" t="s">
        <v>75</v>
      </c>
      <c r="K64" s="34" t="s">
        <v>89</v>
      </c>
      <c r="L64" s="44">
        <f>C64*I64</f>
        <v>0</v>
      </c>
      <c r="M64" s="44">
        <f>D64*I64</f>
        <v>25</v>
      </c>
      <c r="N64" s="44">
        <f>E64*I64</f>
        <v>70</v>
      </c>
      <c r="O64" s="44">
        <f t="shared" si="10"/>
        <v>205</v>
      </c>
      <c r="P64" s="45">
        <f>SUM(L64:O64)</f>
        <v>300</v>
      </c>
    </row>
    <row r="65" spans="1:16" ht="63.6" customHeight="1" x14ac:dyDescent="0.3">
      <c r="A65" s="23">
        <v>4</v>
      </c>
      <c r="B65" s="14" t="s">
        <v>108</v>
      </c>
      <c r="C65" s="91"/>
      <c r="D65" s="91">
        <v>5</v>
      </c>
      <c r="E65" s="91">
        <v>15</v>
      </c>
      <c r="F65" s="91">
        <v>40</v>
      </c>
      <c r="G65" s="91">
        <f>SUM(C65:F65)</f>
        <v>60</v>
      </c>
      <c r="H65" s="91">
        <v>3</v>
      </c>
      <c r="I65" s="91">
        <v>5</v>
      </c>
      <c r="J65" s="34" t="s">
        <v>75</v>
      </c>
      <c r="K65" s="34" t="s">
        <v>89</v>
      </c>
      <c r="L65" s="44">
        <f>C65*I65</f>
        <v>0</v>
      </c>
      <c r="M65" s="44">
        <f>D65*I65</f>
        <v>25</v>
      </c>
      <c r="N65" s="44">
        <f t="shared" ref="N65:N66" si="11">E65*I65</f>
        <v>75</v>
      </c>
      <c r="O65" s="44">
        <f t="shared" si="10"/>
        <v>200</v>
      </c>
      <c r="P65" s="45">
        <f>SUM(L65:O65)</f>
        <v>300</v>
      </c>
    </row>
    <row r="66" spans="1:16" ht="56.4" customHeight="1" thickBot="1" x14ac:dyDescent="0.35">
      <c r="A66" s="24">
        <v>5</v>
      </c>
      <c r="B66" s="57" t="s">
        <v>109</v>
      </c>
      <c r="C66" s="92"/>
      <c r="D66" s="92">
        <v>5</v>
      </c>
      <c r="E66" s="92">
        <v>15</v>
      </c>
      <c r="F66" s="92">
        <v>40</v>
      </c>
      <c r="G66" s="92">
        <f>SUM(C66:F66)</f>
        <v>60</v>
      </c>
      <c r="H66" s="92">
        <v>3</v>
      </c>
      <c r="I66" s="92">
        <v>1</v>
      </c>
      <c r="J66" s="46" t="s">
        <v>32</v>
      </c>
      <c r="K66" s="46" t="s">
        <v>89</v>
      </c>
      <c r="L66" s="47">
        <f>C66*I66</f>
        <v>0</v>
      </c>
      <c r="M66" s="47">
        <f>D66*I66</f>
        <v>5</v>
      </c>
      <c r="N66" s="47">
        <f t="shared" si="11"/>
        <v>15</v>
      </c>
      <c r="O66" s="47">
        <f t="shared" si="10"/>
        <v>40</v>
      </c>
      <c r="P66" s="48">
        <f>SUM(L66:O66)</f>
        <v>60</v>
      </c>
    </row>
    <row r="67" spans="1:16" ht="16.2" thickBot="1" x14ac:dyDescent="0.35">
      <c r="A67" s="58"/>
      <c r="B67" s="59" t="s">
        <v>14</v>
      </c>
      <c r="C67" s="93">
        <f>SUM(C62:C66)</f>
        <v>0</v>
      </c>
      <c r="D67" s="93">
        <f>SUM(D62:D66)</f>
        <v>25</v>
      </c>
      <c r="E67" s="93">
        <f>SUM(E62:E66)</f>
        <v>74</v>
      </c>
      <c r="F67" s="93">
        <f>SUM(F62:F66)</f>
        <v>201</v>
      </c>
      <c r="G67" s="93">
        <f>SUM(G62:G66)</f>
        <v>300</v>
      </c>
      <c r="H67" s="93"/>
      <c r="I67" s="93"/>
      <c r="J67" s="93"/>
      <c r="K67" s="93"/>
      <c r="L67" s="110">
        <f t="shared" ref="L67:P67" si="12">SUM(L62:L66)</f>
        <v>0</v>
      </c>
      <c r="M67" s="110">
        <f t="shared" si="12"/>
        <v>65</v>
      </c>
      <c r="N67" s="110">
        <f t="shared" si="12"/>
        <v>190</v>
      </c>
      <c r="O67" s="110">
        <f t="shared" si="12"/>
        <v>525</v>
      </c>
      <c r="P67" s="115">
        <f t="shared" si="12"/>
        <v>780</v>
      </c>
    </row>
    <row r="68" spans="1:16" ht="16.2" thickBot="1" x14ac:dyDescent="0.35">
      <c r="A68" s="147" t="s">
        <v>110</v>
      </c>
      <c r="B68" s="148"/>
      <c r="C68" s="94">
        <f>C15+C23+C39</f>
        <v>10</v>
      </c>
      <c r="D68" s="94">
        <f>D15+D23+D39</f>
        <v>44</v>
      </c>
      <c r="E68" s="94">
        <f>E15+E23+E39</f>
        <v>385</v>
      </c>
      <c r="F68" s="94">
        <f>F15+F23+F39</f>
        <v>213</v>
      </c>
      <c r="G68" s="94">
        <f>SUM(C68:F68)</f>
        <v>652</v>
      </c>
      <c r="H68" s="94"/>
      <c r="I68" s="94"/>
      <c r="J68" s="94"/>
      <c r="K68" s="94"/>
      <c r="L68" s="94">
        <f t="shared" ref="L68:P68" si="13">L15+L23+L39</f>
        <v>168</v>
      </c>
      <c r="M68" s="94">
        <f t="shared" si="13"/>
        <v>676</v>
      </c>
      <c r="N68" s="94">
        <f t="shared" si="13"/>
        <v>2538</v>
      </c>
      <c r="O68" s="94">
        <f t="shared" si="13"/>
        <v>590</v>
      </c>
      <c r="P68" s="116">
        <f t="shared" si="13"/>
        <v>3972</v>
      </c>
    </row>
    <row r="69" spans="1:16" ht="16.2" thickBot="1" x14ac:dyDescent="0.35">
      <c r="A69" s="147" t="s">
        <v>111</v>
      </c>
      <c r="B69" s="148"/>
      <c r="C69" s="94">
        <f>C49+C56+C67</f>
        <v>18</v>
      </c>
      <c r="D69" s="94">
        <f>D49+D56+D67</f>
        <v>33</v>
      </c>
      <c r="E69" s="94">
        <f>E49+E56+E67</f>
        <v>74</v>
      </c>
      <c r="F69" s="94">
        <f>F49+F56+F67</f>
        <v>201</v>
      </c>
      <c r="G69" s="94">
        <f>G49+G56+G67</f>
        <v>322</v>
      </c>
      <c r="H69" s="94"/>
      <c r="I69" s="94"/>
      <c r="J69" s="94"/>
      <c r="K69" s="94"/>
      <c r="L69" s="94">
        <f t="shared" ref="L69:P69" si="14">L49+L56+L67</f>
        <v>294</v>
      </c>
      <c r="M69" s="94">
        <f t="shared" si="14"/>
        <v>179</v>
      </c>
      <c r="N69" s="94">
        <f t="shared" si="14"/>
        <v>190</v>
      </c>
      <c r="O69" s="94">
        <f t="shared" si="14"/>
        <v>525</v>
      </c>
      <c r="P69" s="94">
        <f t="shared" si="14"/>
        <v>1188</v>
      </c>
    </row>
    <row r="70" spans="1:16" ht="37.799999999999997" customHeight="1" thickBot="1" x14ac:dyDescent="0.35">
      <c r="A70" s="60"/>
      <c r="B70" s="61" t="s">
        <v>112</v>
      </c>
      <c r="C70" s="62">
        <f>SUM(C68:C69)</f>
        <v>28</v>
      </c>
      <c r="D70" s="62">
        <f>SUM(D68:D69)</f>
        <v>77</v>
      </c>
      <c r="E70" s="62">
        <f>SUM(E68:E69)</f>
        <v>459</v>
      </c>
      <c r="F70" s="62">
        <f>SUM(F68:F69)</f>
        <v>414</v>
      </c>
      <c r="G70" s="62">
        <f>SUM(G68:G69)</f>
        <v>974</v>
      </c>
      <c r="H70" s="62"/>
      <c r="I70" s="62"/>
      <c r="J70" s="62"/>
      <c r="K70" s="62"/>
      <c r="L70" s="63">
        <f t="shared" ref="L70:P70" si="15">SUM(L68:L69)</f>
        <v>462</v>
      </c>
      <c r="M70" s="63">
        <f t="shared" si="15"/>
        <v>855</v>
      </c>
      <c r="N70" s="63">
        <f t="shared" si="15"/>
        <v>2728</v>
      </c>
      <c r="O70" s="63">
        <f t="shared" si="15"/>
        <v>1115</v>
      </c>
      <c r="P70" s="63">
        <f t="shared" si="15"/>
        <v>5160</v>
      </c>
    </row>
  </sheetData>
  <mergeCells count="101">
    <mergeCell ref="A17:P17"/>
    <mergeCell ref="A18:A20"/>
    <mergeCell ref="B18:B20"/>
    <mergeCell ref="L9:L10"/>
    <mergeCell ref="M9:M10"/>
    <mergeCell ref="N9:N10"/>
    <mergeCell ref="O9:O10"/>
    <mergeCell ref="P9:P10"/>
    <mergeCell ref="A16:P16"/>
    <mergeCell ref="A1:P1"/>
    <mergeCell ref="A4:P4"/>
    <mergeCell ref="A6:P6"/>
    <mergeCell ref="A7:P7"/>
    <mergeCell ref="A8:A10"/>
    <mergeCell ref="B8:B10"/>
    <mergeCell ref="C8:G8"/>
    <mergeCell ref="H8:H10"/>
    <mergeCell ref="I8:I10"/>
    <mergeCell ref="J8:J10"/>
    <mergeCell ref="K8:K10"/>
    <mergeCell ref="L8:P8"/>
    <mergeCell ref="C9:G9"/>
    <mergeCell ref="C18:G18"/>
    <mergeCell ref="H18:H20"/>
    <mergeCell ref="I18:I20"/>
    <mergeCell ref="J18:J20"/>
    <mergeCell ref="K18:K20"/>
    <mergeCell ref="L18:P18"/>
    <mergeCell ref="C19:G19"/>
    <mergeCell ref="L19:L20"/>
    <mergeCell ref="M19:M20"/>
    <mergeCell ref="N19:N20"/>
    <mergeCell ref="K26:K28"/>
    <mergeCell ref="L26:P26"/>
    <mergeCell ref="C27:G27"/>
    <mergeCell ref="L27:L28"/>
    <mergeCell ref="M27:M28"/>
    <mergeCell ref="N27:N28"/>
    <mergeCell ref="O27:O28"/>
    <mergeCell ref="P27:P28"/>
    <mergeCell ref="O19:O20"/>
    <mergeCell ref="P19:P20"/>
    <mergeCell ref="A24:P24"/>
    <mergeCell ref="A25:P25"/>
    <mergeCell ref="A26:A28"/>
    <mergeCell ref="B26:B28"/>
    <mergeCell ref="C26:G26"/>
    <mergeCell ref="H26:H28"/>
    <mergeCell ref="I26:I28"/>
    <mergeCell ref="J26:J28"/>
    <mergeCell ref="C43:G43"/>
    <mergeCell ref="L43:L44"/>
    <mergeCell ref="M43:M44"/>
    <mergeCell ref="N43:N44"/>
    <mergeCell ref="O43:O44"/>
    <mergeCell ref="P43:P44"/>
    <mergeCell ref="A40:P40"/>
    <mergeCell ref="A41:P41"/>
    <mergeCell ref="A42:A44"/>
    <mergeCell ref="B42:B44"/>
    <mergeCell ref="C42:G42"/>
    <mergeCell ref="H42:H44"/>
    <mergeCell ref="I42:I44"/>
    <mergeCell ref="J42:J44"/>
    <mergeCell ref="K42:K44"/>
    <mergeCell ref="L42:P42"/>
    <mergeCell ref="P53:P54"/>
    <mergeCell ref="A50:P50"/>
    <mergeCell ref="A51:P51"/>
    <mergeCell ref="A52:A54"/>
    <mergeCell ref="B52:B54"/>
    <mergeCell ref="C52:G52"/>
    <mergeCell ref="H52:H54"/>
    <mergeCell ref="I52:I54"/>
    <mergeCell ref="J52:J54"/>
    <mergeCell ref="K52:K54"/>
    <mergeCell ref="L52:P52"/>
    <mergeCell ref="A68:B68"/>
    <mergeCell ref="A69:B69"/>
    <mergeCell ref="A2:P3"/>
    <mergeCell ref="C60:G60"/>
    <mergeCell ref="L60:L61"/>
    <mergeCell ref="M60:M61"/>
    <mergeCell ref="N60:N61"/>
    <mergeCell ref="O60:O61"/>
    <mergeCell ref="P60:P61"/>
    <mergeCell ref="A57:P57"/>
    <mergeCell ref="A58:P58"/>
    <mergeCell ref="A59:A61"/>
    <mergeCell ref="B59:B61"/>
    <mergeCell ref="C59:G59"/>
    <mergeCell ref="H59:H61"/>
    <mergeCell ref="I59:I61"/>
    <mergeCell ref="J59:J61"/>
    <mergeCell ref="K59:K61"/>
    <mergeCell ref="L59:P59"/>
    <mergeCell ref="C53:G53"/>
    <mergeCell ref="L53:L54"/>
    <mergeCell ref="M53:M54"/>
    <mergeCell ref="N53:N54"/>
    <mergeCell ref="O53:O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AC1C-2746-4795-86E1-FDAF3294F057}">
  <dimension ref="A1:R50"/>
  <sheetViews>
    <sheetView workbookViewId="0">
      <selection activeCell="S11" sqref="S11"/>
    </sheetView>
  </sheetViews>
  <sheetFormatPr defaultRowHeight="14.4" x14ac:dyDescent="0.3"/>
  <cols>
    <col min="2" max="2" width="32.77734375" customWidth="1"/>
    <col min="11" max="11" width="12.109375" customWidth="1"/>
  </cols>
  <sheetData>
    <row r="1" spans="1:18" ht="20.399999999999999" x14ac:dyDescent="0.3">
      <c r="A1" s="203" t="s">
        <v>113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8" ht="20.399999999999999" customHeight="1" x14ac:dyDescent="0.3">
      <c r="A2" s="149" t="s">
        <v>144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s="1" customFormat="1" ht="26.4" customHeight="1" x14ac:dyDescent="0.3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1:18" ht="20.399999999999999" x14ac:dyDescent="0.3">
      <c r="A4" s="204" t="s">
        <v>79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</row>
    <row r="5" spans="1:18" ht="15" thickBot="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ht="17.399999999999999" x14ac:dyDescent="0.3">
      <c r="A6" s="235" t="s">
        <v>114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7"/>
    </row>
    <row r="7" spans="1:18" ht="18" thickBot="1" x14ac:dyDescent="0.35">
      <c r="A7" s="238" t="s">
        <v>81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40"/>
    </row>
    <row r="8" spans="1:18" x14ac:dyDescent="0.3">
      <c r="A8" s="223" t="s">
        <v>0</v>
      </c>
      <c r="B8" s="226" t="s">
        <v>1</v>
      </c>
      <c r="C8" s="229" t="s">
        <v>2</v>
      </c>
      <c r="D8" s="230"/>
      <c r="E8" s="230"/>
      <c r="F8" s="230"/>
      <c r="G8" s="230"/>
      <c r="H8" s="226" t="s">
        <v>3</v>
      </c>
      <c r="I8" s="226" t="s">
        <v>4</v>
      </c>
      <c r="J8" s="226" t="s">
        <v>5</v>
      </c>
      <c r="K8" s="226" t="s">
        <v>6</v>
      </c>
      <c r="L8" s="231" t="s">
        <v>7</v>
      </c>
      <c r="M8" s="231"/>
      <c r="N8" s="231"/>
      <c r="O8" s="231"/>
      <c r="P8" s="232"/>
    </row>
    <row r="9" spans="1:18" x14ac:dyDescent="0.3">
      <c r="A9" s="224"/>
      <c r="B9" s="227"/>
      <c r="C9" s="214" t="s">
        <v>82</v>
      </c>
      <c r="D9" s="214"/>
      <c r="E9" s="214"/>
      <c r="F9" s="214"/>
      <c r="G9" s="214"/>
      <c r="H9" s="227"/>
      <c r="I9" s="227"/>
      <c r="J9" s="227"/>
      <c r="K9" s="227"/>
      <c r="L9" s="214" t="s">
        <v>8</v>
      </c>
      <c r="M9" s="216" t="s">
        <v>9</v>
      </c>
      <c r="N9" s="214" t="s">
        <v>83</v>
      </c>
      <c r="O9" s="214" t="s">
        <v>10</v>
      </c>
      <c r="P9" s="233" t="s">
        <v>11</v>
      </c>
    </row>
    <row r="10" spans="1:18" ht="15" thickBot="1" x14ac:dyDescent="0.35">
      <c r="A10" s="225"/>
      <c r="B10" s="228"/>
      <c r="C10" s="2" t="s">
        <v>8</v>
      </c>
      <c r="D10" s="2" t="s">
        <v>9</v>
      </c>
      <c r="E10" s="2" t="s">
        <v>83</v>
      </c>
      <c r="F10" s="2" t="s">
        <v>10</v>
      </c>
      <c r="G10" s="3" t="s">
        <v>11</v>
      </c>
      <c r="H10" s="228"/>
      <c r="I10" s="228"/>
      <c r="J10" s="228"/>
      <c r="K10" s="228"/>
      <c r="L10" s="215"/>
      <c r="M10" s="217"/>
      <c r="N10" s="215"/>
      <c r="O10" s="215"/>
      <c r="P10" s="234"/>
    </row>
    <row r="11" spans="1:18" ht="48" customHeight="1" x14ac:dyDescent="0.3">
      <c r="A11" s="117">
        <v>1</v>
      </c>
      <c r="B11" s="118" t="s">
        <v>22</v>
      </c>
      <c r="C11" s="119"/>
      <c r="D11" s="119">
        <v>1</v>
      </c>
      <c r="E11" s="120"/>
      <c r="F11" s="120"/>
      <c r="G11" s="119">
        <f>SUM(C11:F11)</f>
        <v>1</v>
      </c>
      <c r="H11" s="120">
        <v>1</v>
      </c>
      <c r="I11" s="120">
        <v>11</v>
      </c>
      <c r="J11" s="121" t="s">
        <v>115</v>
      </c>
      <c r="K11" s="122" t="s">
        <v>26</v>
      </c>
      <c r="L11" s="123">
        <f>I11*C11</f>
        <v>0</v>
      </c>
      <c r="M11" s="123">
        <f t="shared" ref="M11:M26" si="0">I11*D11</f>
        <v>11</v>
      </c>
      <c r="N11" s="123">
        <f>I11*E11</f>
        <v>0</v>
      </c>
      <c r="O11" s="123">
        <f>I11*F11</f>
        <v>0</v>
      </c>
      <c r="P11" s="124">
        <f t="shared" ref="P11:P27" si="1">SUM(L11:O11)</f>
        <v>11</v>
      </c>
    </row>
    <row r="12" spans="1:18" ht="51" customHeight="1" x14ac:dyDescent="0.3">
      <c r="A12" s="125">
        <v>2</v>
      </c>
      <c r="B12" s="79" t="s">
        <v>23</v>
      </c>
      <c r="C12" s="81"/>
      <c r="D12" s="81">
        <v>8</v>
      </c>
      <c r="E12" s="80">
        <v>5</v>
      </c>
      <c r="F12" s="80"/>
      <c r="G12" s="81">
        <f t="shared" ref="G12:G27" si="2">SUM(C12:F12)</f>
        <v>13</v>
      </c>
      <c r="H12" s="80">
        <v>3</v>
      </c>
      <c r="I12" s="80">
        <v>4</v>
      </c>
      <c r="J12" s="121" t="s">
        <v>116</v>
      </c>
      <c r="K12" s="122" t="s">
        <v>26</v>
      </c>
      <c r="L12" s="126">
        <f t="shared" ref="L12:L26" si="3">I12*C12</f>
        <v>0</v>
      </c>
      <c r="M12" s="126">
        <f t="shared" si="0"/>
        <v>32</v>
      </c>
      <c r="N12" s="126">
        <f>I12*E12</f>
        <v>20</v>
      </c>
      <c r="O12" s="126">
        <f t="shared" ref="O12:O26" si="4">I12*F12</f>
        <v>0</v>
      </c>
      <c r="P12" s="127">
        <f t="shared" si="1"/>
        <v>52</v>
      </c>
    </row>
    <row r="13" spans="1:18" ht="44.4" customHeight="1" x14ac:dyDescent="0.3">
      <c r="A13" s="117">
        <v>3</v>
      </c>
      <c r="B13" s="79" t="s">
        <v>24</v>
      </c>
      <c r="C13" s="81"/>
      <c r="D13" s="81"/>
      <c r="E13" s="80">
        <v>1</v>
      </c>
      <c r="F13" s="80"/>
      <c r="G13" s="81">
        <f t="shared" si="2"/>
        <v>1</v>
      </c>
      <c r="H13" s="80">
        <v>1</v>
      </c>
      <c r="I13" s="80">
        <v>11</v>
      </c>
      <c r="J13" s="121" t="s">
        <v>115</v>
      </c>
      <c r="K13" s="122" t="s">
        <v>26</v>
      </c>
      <c r="L13" s="126">
        <f t="shared" si="3"/>
        <v>0</v>
      </c>
      <c r="M13" s="126">
        <f t="shared" si="0"/>
        <v>0</v>
      </c>
      <c r="N13" s="126">
        <f t="shared" ref="N13:N26" si="5">I13*E13</f>
        <v>11</v>
      </c>
      <c r="O13" s="126">
        <f t="shared" si="4"/>
        <v>0</v>
      </c>
      <c r="P13" s="127">
        <f t="shared" si="1"/>
        <v>11</v>
      </c>
    </row>
    <row r="14" spans="1:18" ht="35.4" customHeight="1" x14ac:dyDescent="0.3">
      <c r="A14" s="125">
        <v>4</v>
      </c>
      <c r="B14" s="79" t="s">
        <v>40</v>
      </c>
      <c r="C14" s="81"/>
      <c r="D14" s="81">
        <v>1</v>
      </c>
      <c r="E14" s="128"/>
      <c r="F14" s="128"/>
      <c r="G14" s="81">
        <f t="shared" si="2"/>
        <v>1</v>
      </c>
      <c r="H14" s="80">
        <v>1</v>
      </c>
      <c r="I14" s="80">
        <v>11</v>
      </c>
      <c r="J14" s="80" t="s">
        <v>117</v>
      </c>
      <c r="K14" s="80" t="s">
        <v>41</v>
      </c>
      <c r="L14" s="126">
        <f t="shared" si="3"/>
        <v>0</v>
      </c>
      <c r="M14" s="126">
        <f t="shared" si="0"/>
        <v>11</v>
      </c>
      <c r="N14" s="126">
        <f t="shared" si="5"/>
        <v>0</v>
      </c>
      <c r="O14" s="126">
        <f t="shared" si="4"/>
        <v>0</v>
      </c>
      <c r="P14" s="127">
        <f t="shared" si="1"/>
        <v>11</v>
      </c>
    </row>
    <row r="15" spans="1:18" ht="46.8" customHeight="1" x14ac:dyDescent="0.3">
      <c r="A15" s="117">
        <v>5</v>
      </c>
      <c r="B15" s="79" t="s">
        <v>25</v>
      </c>
      <c r="C15" s="81"/>
      <c r="D15" s="81">
        <v>1</v>
      </c>
      <c r="E15" s="80">
        <v>4</v>
      </c>
      <c r="F15" s="80"/>
      <c r="G15" s="81">
        <f t="shared" si="2"/>
        <v>5</v>
      </c>
      <c r="H15" s="81">
        <v>1</v>
      </c>
      <c r="I15" s="80">
        <v>12</v>
      </c>
      <c r="J15" s="66" t="s">
        <v>118</v>
      </c>
      <c r="K15" s="85" t="s">
        <v>26</v>
      </c>
      <c r="L15" s="126">
        <f t="shared" si="3"/>
        <v>0</v>
      </c>
      <c r="M15" s="126">
        <f t="shared" si="0"/>
        <v>12</v>
      </c>
      <c r="N15" s="126">
        <f t="shared" si="5"/>
        <v>48</v>
      </c>
      <c r="O15" s="126">
        <f t="shared" si="4"/>
        <v>0</v>
      </c>
      <c r="P15" s="127">
        <f t="shared" si="1"/>
        <v>60</v>
      </c>
    </row>
    <row r="16" spans="1:18" ht="51.6" customHeight="1" x14ac:dyDescent="0.3">
      <c r="A16" s="125">
        <v>6</v>
      </c>
      <c r="B16" s="79" t="s">
        <v>27</v>
      </c>
      <c r="C16" s="81">
        <v>3</v>
      </c>
      <c r="D16" s="81">
        <v>4</v>
      </c>
      <c r="E16" s="80"/>
      <c r="F16" s="80"/>
      <c r="G16" s="81">
        <f t="shared" si="2"/>
        <v>7</v>
      </c>
      <c r="H16" s="81">
        <v>1</v>
      </c>
      <c r="I16" s="80">
        <v>12</v>
      </c>
      <c r="J16" s="66" t="s">
        <v>118</v>
      </c>
      <c r="K16" s="85" t="s">
        <v>26</v>
      </c>
      <c r="L16" s="126">
        <f t="shared" si="3"/>
        <v>36</v>
      </c>
      <c r="M16" s="126">
        <f t="shared" si="0"/>
        <v>48</v>
      </c>
      <c r="N16" s="126">
        <f t="shared" si="5"/>
        <v>0</v>
      </c>
      <c r="O16" s="126">
        <f t="shared" si="4"/>
        <v>0</v>
      </c>
      <c r="P16" s="127">
        <f t="shared" si="1"/>
        <v>84</v>
      </c>
    </row>
    <row r="17" spans="1:16" ht="56.4" customHeight="1" x14ac:dyDescent="0.3">
      <c r="A17" s="117">
        <v>7</v>
      </c>
      <c r="B17" s="79" t="s">
        <v>28</v>
      </c>
      <c r="C17" s="81">
        <v>2</v>
      </c>
      <c r="D17" s="81">
        <v>3</v>
      </c>
      <c r="E17" s="80"/>
      <c r="F17" s="80"/>
      <c r="G17" s="81">
        <f t="shared" si="2"/>
        <v>5</v>
      </c>
      <c r="H17" s="81">
        <v>1</v>
      </c>
      <c r="I17" s="80">
        <v>12</v>
      </c>
      <c r="J17" s="66" t="s">
        <v>119</v>
      </c>
      <c r="K17" s="85" t="s">
        <v>26</v>
      </c>
      <c r="L17" s="126">
        <f t="shared" si="3"/>
        <v>24</v>
      </c>
      <c r="M17" s="126">
        <f t="shared" si="0"/>
        <v>36</v>
      </c>
      <c r="N17" s="126">
        <f t="shared" si="5"/>
        <v>0</v>
      </c>
      <c r="O17" s="126">
        <f t="shared" si="4"/>
        <v>0</v>
      </c>
      <c r="P17" s="127">
        <f t="shared" si="1"/>
        <v>60</v>
      </c>
    </row>
    <row r="18" spans="1:16" ht="51" customHeight="1" x14ac:dyDescent="0.3">
      <c r="A18" s="125">
        <v>8</v>
      </c>
      <c r="B18" s="79" t="s">
        <v>42</v>
      </c>
      <c r="C18" s="81">
        <v>2</v>
      </c>
      <c r="D18" s="81"/>
      <c r="E18" s="80"/>
      <c r="F18" s="80"/>
      <c r="G18" s="81">
        <f t="shared" si="2"/>
        <v>2</v>
      </c>
      <c r="H18" s="80">
        <v>0</v>
      </c>
      <c r="I18" s="80">
        <v>11</v>
      </c>
      <c r="J18" s="80" t="s">
        <v>120</v>
      </c>
      <c r="K18" s="80" t="s">
        <v>43</v>
      </c>
      <c r="L18" s="126">
        <f t="shared" si="3"/>
        <v>22</v>
      </c>
      <c r="M18" s="126">
        <f t="shared" si="0"/>
        <v>0</v>
      </c>
      <c r="N18" s="126">
        <f t="shared" si="5"/>
        <v>0</v>
      </c>
      <c r="O18" s="126">
        <f t="shared" si="4"/>
        <v>0</v>
      </c>
      <c r="P18" s="127">
        <f t="shared" si="1"/>
        <v>22</v>
      </c>
    </row>
    <row r="19" spans="1:16" ht="31.2" x14ac:dyDescent="0.3">
      <c r="A19" s="117">
        <v>9</v>
      </c>
      <c r="B19" s="79" t="s">
        <v>44</v>
      </c>
      <c r="C19" s="81">
        <v>2</v>
      </c>
      <c r="D19" s="81"/>
      <c r="E19" s="80"/>
      <c r="F19" s="80"/>
      <c r="G19" s="81">
        <f t="shared" si="2"/>
        <v>2</v>
      </c>
      <c r="H19" s="80">
        <v>0</v>
      </c>
      <c r="I19" s="80">
        <v>11</v>
      </c>
      <c r="J19" s="80" t="s">
        <v>121</v>
      </c>
      <c r="K19" s="80" t="s">
        <v>43</v>
      </c>
      <c r="L19" s="126">
        <f t="shared" si="3"/>
        <v>22</v>
      </c>
      <c r="M19" s="126">
        <f t="shared" si="0"/>
        <v>0</v>
      </c>
      <c r="N19" s="126">
        <f t="shared" si="5"/>
        <v>0</v>
      </c>
      <c r="O19" s="126">
        <f t="shared" si="4"/>
        <v>0</v>
      </c>
      <c r="P19" s="127">
        <f t="shared" si="1"/>
        <v>22</v>
      </c>
    </row>
    <row r="20" spans="1:16" ht="58.8" customHeight="1" x14ac:dyDescent="0.3">
      <c r="A20" s="125">
        <v>10</v>
      </c>
      <c r="B20" s="79" t="s">
        <v>29</v>
      </c>
      <c r="C20" s="81"/>
      <c r="D20" s="81">
        <v>3</v>
      </c>
      <c r="E20" s="80">
        <v>2</v>
      </c>
      <c r="F20" s="80"/>
      <c r="G20" s="81">
        <f t="shared" si="2"/>
        <v>5</v>
      </c>
      <c r="H20" s="81">
        <v>1</v>
      </c>
      <c r="I20" s="81">
        <v>14</v>
      </c>
      <c r="J20" s="80" t="s">
        <v>122</v>
      </c>
      <c r="K20" s="80" t="s">
        <v>30</v>
      </c>
      <c r="L20" s="126">
        <f t="shared" si="3"/>
        <v>0</v>
      </c>
      <c r="M20" s="126">
        <f t="shared" si="0"/>
        <v>42</v>
      </c>
      <c r="N20" s="126">
        <f t="shared" si="5"/>
        <v>28</v>
      </c>
      <c r="O20" s="126">
        <f t="shared" si="4"/>
        <v>0</v>
      </c>
      <c r="P20" s="127">
        <f t="shared" si="1"/>
        <v>70</v>
      </c>
    </row>
    <row r="21" spans="1:16" ht="59.4" customHeight="1" x14ac:dyDescent="0.3">
      <c r="A21" s="117">
        <v>11</v>
      </c>
      <c r="B21" s="79" t="s">
        <v>123</v>
      </c>
      <c r="C21" s="81">
        <v>3</v>
      </c>
      <c r="D21" s="129"/>
      <c r="E21" s="128"/>
      <c r="F21" s="128"/>
      <c r="G21" s="81">
        <f t="shared" si="2"/>
        <v>3</v>
      </c>
      <c r="H21" s="80">
        <v>0</v>
      </c>
      <c r="I21" s="80">
        <v>5</v>
      </c>
      <c r="J21" s="80" t="s">
        <v>75</v>
      </c>
      <c r="K21" s="80" t="s">
        <v>124</v>
      </c>
      <c r="L21" s="126">
        <f t="shared" si="3"/>
        <v>15</v>
      </c>
      <c r="M21" s="126">
        <f t="shared" si="0"/>
        <v>0</v>
      </c>
      <c r="N21" s="126">
        <f t="shared" si="5"/>
        <v>0</v>
      </c>
      <c r="O21" s="126">
        <f t="shared" si="4"/>
        <v>0</v>
      </c>
      <c r="P21" s="127">
        <f t="shared" si="1"/>
        <v>15</v>
      </c>
    </row>
    <row r="22" spans="1:16" ht="53.4" customHeight="1" x14ac:dyDescent="0.3">
      <c r="A22" s="125">
        <v>12</v>
      </c>
      <c r="B22" s="79" t="s">
        <v>125</v>
      </c>
      <c r="C22" s="81">
        <v>3</v>
      </c>
      <c r="D22" s="81">
        <v>4</v>
      </c>
      <c r="E22" s="128"/>
      <c r="F22" s="128"/>
      <c r="G22" s="81">
        <f t="shared" si="2"/>
        <v>7</v>
      </c>
      <c r="H22" s="80">
        <v>0</v>
      </c>
      <c r="I22" s="80">
        <v>5</v>
      </c>
      <c r="J22" s="80" t="s">
        <v>31</v>
      </c>
      <c r="K22" s="80" t="s">
        <v>26</v>
      </c>
      <c r="L22" s="126">
        <f t="shared" si="3"/>
        <v>15</v>
      </c>
      <c r="M22" s="126">
        <f t="shared" si="0"/>
        <v>20</v>
      </c>
      <c r="N22" s="126">
        <f t="shared" si="5"/>
        <v>0</v>
      </c>
      <c r="O22" s="126">
        <f t="shared" si="4"/>
        <v>0</v>
      </c>
      <c r="P22" s="127">
        <f t="shared" si="1"/>
        <v>35</v>
      </c>
    </row>
    <row r="23" spans="1:16" ht="55.2" customHeight="1" x14ac:dyDescent="0.3">
      <c r="A23" s="117">
        <v>13</v>
      </c>
      <c r="B23" s="79" t="s">
        <v>55</v>
      </c>
      <c r="C23" s="81"/>
      <c r="D23" s="129">
        <v>2</v>
      </c>
      <c r="E23" s="129"/>
      <c r="F23" s="129"/>
      <c r="G23" s="81">
        <f t="shared" si="2"/>
        <v>2</v>
      </c>
      <c r="H23" s="80">
        <v>1</v>
      </c>
      <c r="I23" s="80">
        <v>8</v>
      </c>
      <c r="J23" s="80" t="s">
        <v>75</v>
      </c>
      <c r="K23" s="80" t="s">
        <v>26</v>
      </c>
      <c r="L23" s="126">
        <f t="shared" si="3"/>
        <v>0</v>
      </c>
      <c r="M23" s="126">
        <f t="shared" si="0"/>
        <v>16</v>
      </c>
      <c r="N23" s="126">
        <f t="shared" si="5"/>
        <v>0</v>
      </c>
      <c r="O23" s="126">
        <f t="shared" si="4"/>
        <v>0</v>
      </c>
      <c r="P23" s="127">
        <f t="shared" si="1"/>
        <v>16</v>
      </c>
    </row>
    <row r="24" spans="1:16" ht="69.599999999999994" customHeight="1" x14ac:dyDescent="0.3">
      <c r="A24" s="125">
        <v>14</v>
      </c>
      <c r="B24" s="79" t="s">
        <v>38</v>
      </c>
      <c r="C24" s="81">
        <v>1</v>
      </c>
      <c r="D24" s="81"/>
      <c r="E24" s="128"/>
      <c r="F24" s="128"/>
      <c r="G24" s="81">
        <f t="shared" si="2"/>
        <v>1</v>
      </c>
      <c r="H24" s="80"/>
      <c r="I24" s="80">
        <v>14</v>
      </c>
      <c r="J24" s="80" t="s">
        <v>60</v>
      </c>
      <c r="K24" s="80" t="s">
        <v>39</v>
      </c>
      <c r="L24" s="126">
        <f t="shared" si="3"/>
        <v>14</v>
      </c>
      <c r="M24" s="126">
        <f t="shared" si="0"/>
        <v>0</v>
      </c>
      <c r="N24" s="126">
        <f t="shared" si="5"/>
        <v>0</v>
      </c>
      <c r="O24" s="126">
        <f t="shared" si="4"/>
        <v>0</v>
      </c>
      <c r="P24" s="127">
        <f t="shared" si="1"/>
        <v>14</v>
      </c>
    </row>
    <row r="25" spans="1:16" ht="55.2" customHeight="1" x14ac:dyDescent="0.3">
      <c r="A25" s="117">
        <v>15</v>
      </c>
      <c r="B25" s="87" t="s">
        <v>126</v>
      </c>
      <c r="C25" s="130">
        <v>3</v>
      </c>
      <c r="D25" s="130"/>
      <c r="E25" s="131"/>
      <c r="F25" s="131"/>
      <c r="G25" s="130">
        <f t="shared" si="2"/>
        <v>3</v>
      </c>
      <c r="H25" s="73">
        <v>1</v>
      </c>
      <c r="I25" s="73">
        <v>7</v>
      </c>
      <c r="J25" s="80" t="s">
        <v>58</v>
      </c>
      <c r="K25" s="80" t="s">
        <v>57</v>
      </c>
      <c r="L25" s="126">
        <f t="shared" si="3"/>
        <v>21</v>
      </c>
      <c r="M25" s="126">
        <f t="shared" si="0"/>
        <v>0</v>
      </c>
      <c r="N25" s="126">
        <f t="shared" si="5"/>
        <v>0</v>
      </c>
      <c r="O25" s="126">
        <f t="shared" si="4"/>
        <v>0</v>
      </c>
      <c r="P25" s="127">
        <f t="shared" si="1"/>
        <v>21</v>
      </c>
    </row>
    <row r="26" spans="1:16" ht="61.8" customHeight="1" x14ac:dyDescent="0.3">
      <c r="A26" s="125">
        <v>16</v>
      </c>
      <c r="B26" s="79" t="s">
        <v>127</v>
      </c>
      <c r="C26" s="81"/>
      <c r="D26" s="81">
        <v>1</v>
      </c>
      <c r="E26" s="132"/>
      <c r="F26" s="128"/>
      <c r="G26" s="81">
        <f t="shared" si="2"/>
        <v>1</v>
      </c>
      <c r="H26" s="80">
        <v>1</v>
      </c>
      <c r="I26" s="80">
        <v>14</v>
      </c>
      <c r="J26" s="80" t="s">
        <v>128</v>
      </c>
      <c r="K26" s="80" t="s">
        <v>50</v>
      </c>
      <c r="L26" s="126">
        <f t="shared" si="3"/>
        <v>0</v>
      </c>
      <c r="M26" s="126">
        <f t="shared" si="0"/>
        <v>14</v>
      </c>
      <c r="N26" s="126">
        <f t="shared" si="5"/>
        <v>0</v>
      </c>
      <c r="O26" s="126">
        <f t="shared" si="4"/>
        <v>0</v>
      </c>
      <c r="P26" s="127">
        <f t="shared" si="1"/>
        <v>14</v>
      </c>
    </row>
    <row r="27" spans="1:16" ht="81" customHeight="1" x14ac:dyDescent="0.3">
      <c r="A27" s="117">
        <v>17</v>
      </c>
      <c r="B27" s="79" t="s">
        <v>53</v>
      </c>
      <c r="C27" s="81"/>
      <c r="D27" s="81">
        <v>1</v>
      </c>
      <c r="E27" s="132"/>
      <c r="F27" s="128"/>
      <c r="G27" s="81">
        <f t="shared" si="2"/>
        <v>1</v>
      </c>
      <c r="H27" s="80">
        <v>1</v>
      </c>
      <c r="I27" s="80">
        <v>14</v>
      </c>
      <c r="J27" s="80" t="s">
        <v>129</v>
      </c>
      <c r="K27" s="80" t="s">
        <v>54</v>
      </c>
      <c r="L27" s="126">
        <f>I27*C27</f>
        <v>0</v>
      </c>
      <c r="M27" s="126">
        <f>I27*D27</f>
        <v>14</v>
      </c>
      <c r="N27" s="126">
        <f>I27*E27</f>
        <v>0</v>
      </c>
      <c r="O27" s="126">
        <f>I27*F27</f>
        <v>0</v>
      </c>
      <c r="P27" s="127">
        <f t="shared" si="1"/>
        <v>14</v>
      </c>
    </row>
    <row r="28" spans="1:16" ht="84.6" customHeight="1" x14ac:dyDescent="0.3">
      <c r="A28" s="125">
        <v>18</v>
      </c>
      <c r="B28" s="118" t="s">
        <v>47</v>
      </c>
      <c r="C28" s="81">
        <v>2</v>
      </c>
      <c r="D28" s="81"/>
      <c r="E28" s="128"/>
      <c r="F28" s="128"/>
      <c r="G28" s="81">
        <f>SUM(C28:F28)</f>
        <v>2</v>
      </c>
      <c r="H28" s="80"/>
      <c r="I28" s="80">
        <v>11</v>
      </c>
      <c r="J28" s="80" t="s">
        <v>49</v>
      </c>
      <c r="K28" s="80" t="s">
        <v>48</v>
      </c>
      <c r="L28" s="126">
        <f>I28*C28</f>
        <v>22</v>
      </c>
      <c r="M28" s="126">
        <f>I28*D28</f>
        <v>0</v>
      </c>
      <c r="N28" s="126">
        <f>I28*E28</f>
        <v>0</v>
      </c>
      <c r="O28" s="126">
        <f t="shared" ref="O28:O29" si="6">I28*F28</f>
        <v>0</v>
      </c>
      <c r="P28" s="127">
        <f>SUM(L28:O28)</f>
        <v>22</v>
      </c>
    </row>
    <row r="29" spans="1:16" ht="78" customHeight="1" thickBot="1" x14ac:dyDescent="0.35">
      <c r="A29" s="133">
        <v>19</v>
      </c>
      <c r="B29" s="134" t="s">
        <v>56</v>
      </c>
      <c r="C29" s="130">
        <v>1</v>
      </c>
      <c r="D29" s="130"/>
      <c r="E29" s="131"/>
      <c r="F29" s="131"/>
      <c r="G29" s="130">
        <f>SUM(C29:F29)</f>
        <v>1</v>
      </c>
      <c r="H29" s="73"/>
      <c r="I29" s="73">
        <v>2</v>
      </c>
      <c r="J29" s="73" t="s">
        <v>130</v>
      </c>
      <c r="K29" s="73" t="s">
        <v>131</v>
      </c>
      <c r="L29" s="135">
        <f t="shared" ref="L29" si="7">I29*C29</f>
        <v>2</v>
      </c>
      <c r="M29" s="135">
        <f t="shared" ref="M29" si="8">I29*D29</f>
        <v>0</v>
      </c>
      <c r="N29" s="135">
        <f t="shared" ref="N29" si="9">I29*E29</f>
        <v>0</v>
      </c>
      <c r="O29" s="135">
        <f t="shared" si="6"/>
        <v>0</v>
      </c>
      <c r="P29" s="136">
        <f t="shared" ref="P29" si="10">SUM(L29:O29)</f>
        <v>2</v>
      </c>
    </row>
    <row r="30" spans="1:16" ht="16.2" thickBot="1" x14ac:dyDescent="0.35">
      <c r="A30" s="146" t="s">
        <v>132</v>
      </c>
      <c r="B30" s="213"/>
      <c r="C30" s="7">
        <f>SUM(C11:C29)</f>
        <v>22</v>
      </c>
      <c r="D30" s="7">
        <f>SUM(D11:D29)</f>
        <v>29</v>
      </c>
      <c r="E30" s="7">
        <f>SUM(E11:E29)</f>
        <v>12</v>
      </c>
      <c r="F30" s="7">
        <f>SUM(F11:F29)</f>
        <v>0</v>
      </c>
      <c r="G30" s="7">
        <f>SUM(G11:G29)</f>
        <v>63</v>
      </c>
      <c r="H30" s="7"/>
      <c r="I30" s="7">
        <f>SUM(I11:I29)</f>
        <v>189</v>
      </c>
      <c r="J30" s="7"/>
      <c r="K30" s="7"/>
      <c r="L30" s="68">
        <f t="shared" ref="L30:P30" si="11">SUM(L11:L29)</f>
        <v>193</v>
      </c>
      <c r="M30" s="68">
        <f t="shared" si="11"/>
        <v>256</v>
      </c>
      <c r="N30" s="68">
        <f t="shared" si="11"/>
        <v>107</v>
      </c>
      <c r="O30" s="68">
        <f t="shared" si="11"/>
        <v>0</v>
      </c>
      <c r="P30" s="137">
        <f t="shared" si="11"/>
        <v>556</v>
      </c>
    </row>
    <row r="31" spans="1:16" ht="16.2" thickBot="1" x14ac:dyDescent="0.35">
      <c r="A31" s="220" t="s">
        <v>17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2"/>
    </row>
    <row r="32" spans="1:16" x14ac:dyDescent="0.3">
      <c r="A32" s="223" t="s">
        <v>0</v>
      </c>
      <c r="B32" s="226" t="s">
        <v>1</v>
      </c>
      <c r="C32" s="229" t="s">
        <v>2</v>
      </c>
      <c r="D32" s="230"/>
      <c r="E32" s="230"/>
      <c r="F32" s="230"/>
      <c r="G32" s="230"/>
      <c r="H32" s="226" t="s">
        <v>3</v>
      </c>
      <c r="I32" s="226" t="s">
        <v>4</v>
      </c>
      <c r="J32" s="226" t="s">
        <v>5</v>
      </c>
      <c r="K32" s="226" t="s">
        <v>6</v>
      </c>
      <c r="L32" s="231" t="s">
        <v>7</v>
      </c>
      <c r="M32" s="231"/>
      <c r="N32" s="231"/>
      <c r="O32" s="231"/>
      <c r="P32" s="232"/>
    </row>
    <row r="33" spans="1:16" x14ac:dyDescent="0.3">
      <c r="A33" s="224"/>
      <c r="B33" s="227"/>
      <c r="C33" s="214" t="s">
        <v>82</v>
      </c>
      <c r="D33" s="214"/>
      <c r="E33" s="214"/>
      <c r="F33" s="214"/>
      <c r="G33" s="214"/>
      <c r="H33" s="227"/>
      <c r="I33" s="227"/>
      <c r="J33" s="227"/>
      <c r="K33" s="227"/>
      <c r="L33" s="214" t="s">
        <v>8</v>
      </c>
      <c r="M33" s="216" t="s">
        <v>9</v>
      </c>
      <c r="N33" s="214" t="s">
        <v>83</v>
      </c>
      <c r="O33" s="214" t="s">
        <v>88</v>
      </c>
      <c r="P33" s="218" t="s">
        <v>11</v>
      </c>
    </row>
    <row r="34" spans="1:16" ht="15" thickBot="1" x14ac:dyDescent="0.35">
      <c r="A34" s="225"/>
      <c r="B34" s="228"/>
      <c r="C34" s="2" t="s">
        <v>8</v>
      </c>
      <c r="D34" s="2" t="s">
        <v>9</v>
      </c>
      <c r="E34" s="2" t="s">
        <v>83</v>
      </c>
      <c r="F34" s="2" t="s">
        <v>88</v>
      </c>
      <c r="G34" s="3" t="s">
        <v>11</v>
      </c>
      <c r="H34" s="228"/>
      <c r="I34" s="228"/>
      <c r="J34" s="228"/>
      <c r="K34" s="228"/>
      <c r="L34" s="215"/>
      <c r="M34" s="217"/>
      <c r="N34" s="215"/>
      <c r="O34" s="215"/>
      <c r="P34" s="219"/>
    </row>
    <row r="35" spans="1:16" ht="50.4" customHeight="1" x14ac:dyDescent="0.3">
      <c r="A35" s="138">
        <v>1</v>
      </c>
      <c r="B35" s="139" t="s">
        <v>133</v>
      </c>
      <c r="C35" s="123">
        <v>2</v>
      </c>
      <c r="D35" s="123">
        <v>5</v>
      </c>
      <c r="E35" s="123"/>
      <c r="F35" s="123"/>
      <c r="G35" s="123">
        <f t="shared" ref="G35:G48" si="12">SUM(C35:F35)</f>
        <v>7</v>
      </c>
      <c r="H35" s="123">
        <v>0</v>
      </c>
      <c r="I35" s="123">
        <v>11</v>
      </c>
      <c r="J35" s="107" t="s">
        <v>134</v>
      </c>
      <c r="K35" s="71" t="s">
        <v>59</v>
      </c>
      <c r="L35" s="140">
        <f>I35*C35</f>
        <v>22</v>
      </c>
      <c r="M35" s="140">
        <f>I35*D35</f>
        <v>55</v>
      </c>
      <c r="N35" s="140">
        <f>I35*E35</f>
        <v>0</v>
      </c>
      <c r="O35" s="140">
        <f>I35*F35</f>
        <v>0</v>
      </c>
      <c r="P35" s="141">
        <f>O35+N35+M35+L35</f>
        <v>77</v>
      </c>
    </row>
    <row r="36" spans="1:16" ht="64.8" customHeight="1" x14ac:dyDescent="0.3">
      <c r="A36" s="67">
        <v>2</v>
      </c>
      <c r="B36" s="84" t="s">
        <v>135</v>
      </c>
      <c r="C36" s="126"/>
      <c r="D36" s="126">
        <v>9</v>
      </c>
      <c r="E36" s="126"/>
      <c r="F36" s="126"/>
      <c r="G36" s="126">
        <f t="shared" si="12"/>
        <v>9</v>
      </c>
      <c r="H36" s="212">
        <v>1</v>
      </c>
      <c r="I36" s="126">
        <v>5</v>
      </c>
      <c r="J36" s="33" t="s">
        <v>136</v>
      </c>
      <c r="K36" s="8" t="s">
        <v>59</v>
      </c>
      <c r="L36" s="8">
        <f t="shared" ref="L36:L48" si="13">I36*C36</f>
        <v>0</v>
      </c>
      <c r="M36" s="8">
        <f t="shared" ref="M36:M48" si="14">I36*D36</f>
        <v>45</v>
      </c>
      <c r="N36" s="8">
        <f t="shared" ref="N36:N48" si="15">I36*E36</f>
        <v>0</v>
      </c>
      <c r="O36" s="8">
        <f t="shared" ref="O36:O48" si="16">I36*F36</f>
        <v>0</v>
      </c>
      <c r="P36" s="10">
        <f>O36+N36+M36+L36</f>
        <v>45</v>
      </c>
    </row>
    <row r="37" spans="1:16" ht="62.4" customHeight="1" x14ac:dyDescent="0.3">
      <c r="A37" s="138">
        <v>3</v>
      </c>
      <c r="B37" s="84" t="s">
        <v>135</v>
      </c>
      <c r="C37" s="126"/>
      <c r="D37" s="126">
        <v>1</v>
      </c>
      <c r="E37" s="126"/>
      <c r="F37" s="126"/>
      <c r="G37" s="126">
        <f t="shared" si="12"/>
        <v>1</v>
      </c>
      <c r="H37" s="212"/>
      <c r="I37" s="126">
        <v>3</v>
      </c>
      <c r="J37" s="33" t="s">
        <v>137</v>
      </c>
      <c r="K37" s="8" t="s">
        <v>59</v>
      </c>
      <c r="L37" s="8">
        <f t="shared" si="13"/>
        <v>0</v>
      </c>
      <c r="M37" s="8">
        <f t="shared" si="14"/>
        <v>3</v>
      </c>
      <c r="N37" s="8">
        <f t="shared" si="15"/>
        <v>0</v>
      </c>
      <c r="O37" s="8">
        <f t="shared" si="16"/>
        <v>0</v>
      </c>
      <c r="P37" s="10">
        <f>O37+N37+M37+L37</f>
        <v>3</v>
      </c>
    </row>
    <row r="38" spans="1:16" ht="37.799999999999997" customHeight="1" x14ac:dyDescent="0.3">
      <c r="A38" s="67">
        <v>4</v>
      </c>
      <c r="B38" s="84" t="s">
        <v>138</v>
      </c>
      <c r="C38" s="126"/>
      <c r="D38" s="126">
        <v>1</v>
      </c>
      <c r="E38" s="126">
        <v>2</v>
      </c>
      <c r="F38" s="126">
        <v>1</v>
      </c>
      <c r="G38" s="126">
        <f t="shared" si="12"/>
        <v>4</v>
      </c>
      <c r="H38" s="126">
        <v>1</v>
      </c>
      <c r="I38" s="126">
        <v>10</v>
      </c>
      <c r="J38" s="66" t="s">
        <v>139</v>
      </c>
      <c r="K38" s="8" t="s">
        <v>140</v>
      </c>
      <c r="L38" s="8">
        <f t="shared" si="13"/>
        <v>0</v>
      </c>
      <c r="M38" s="8">
        <f t="shared" si="14"/>
        <v>10</v>
      </c>
      <c r="N38" s="8">
        <f t="shared" si="15"/>
        <v>20</v>
      </c>
      <c r="O38" s="8">
        <f t="shared" si="16"/>
        <v>10</v>
      </c>
      <c r="P38" s="10">
        <f t="shared" ref="P38:P48" si="17">O38+N38+M38+L38</f>
        <v>40</v>
      </c>
    </row>
    <row r="39" spans="1:16" ht="38.4" customHeight="1" x14ac:dyDescent="0.3">
      <c r="A39" s="138">
        <v>5</v>
      </c>
      <c r="B39" s="84" t="s">
        <v>62</v>
      </c>
      <c r="C39" s="126">
        <v>2</v>
      </c>
      <c r="D39" s="126">
        <v>3</v>
      </c>
      <c r="E39" s="126"/>
      <c r="F39" s="126"/>
      <c r="G39" s="126">
        <f t="shared" si="12"/>
        <v>5</v>
      </c>
      <c r="H39" s="212">
        <v>3</v>
      </c>
      <c r="I39" s="126">
        <v>11</v>
      </c>
      <c r="J39" s="66" t="s">
        <v>63</v>
      </c>
      <c r="K39" s="8" t="s">
        <v>20</v>
      </c>
      <c r="L39" s="8">
        <f t="shared" si="13"/>
        <v>22</v>
      </c>
      <c r="M39" s="8">
        <f t="shared" si="14"/>
        <v>33</v>
      </c>
      <c r="N39" s="8">
        <f t="shared" si="15"/>
        <v>0</v>
      </c>
      <c r="O39" s="8">
        <f t="shared" si="16"/>
        <v>0</v>
      </c>
      <c r="P39" s="10">
        <f t="shared" si="17"/>
        <v>55</v>
      </c>
    </row>
    <row r="40" spans="1:16" ht="32.4" customHeight="1" x14ac:dyDescent="0.3">
      <c r="A40" s="67">
        <v>6</v>
      </c>
      <c r="B40" s="84" t="s">
        <v>62</v>
      </c>
      <c r="C40" s="126">
        <v>2</v>
      </c>
      <c r="D40" s="126"/>
      <c r="E40" s="126"/>
      <c r="F40" s="126"/>
      <c r="G40" s="126">
        <f t="shared" si="12"/>
        <v>2</v>
      </c>
      <c r="H40" s="212"/>
      <c r="I40" s="126">
        <v>10</v>
      </c>
      <c r="J40" s="66" t="s">
        <v>64</v>
      </c>
      <c r="K40" s="8" t="s">
        <v>20</v>
      </c>
      <c r="L40" s="8">
        <f t="shared" si="13"/>
        <v>20</v>
      </c>
      <c r="M40" s="8">
        <f t="shared" si="14"/>
        <v>0</v>
      </c>
      <c r="N40" s="8">
        <f t="shared" si="15"/>
        <v>0</v>
      </c>
      <c r="O40" s="8">
        <f t="shared" si="16"/>
        <v>0</v>
      </c>
      <c r="P40" s="10">
        <f t="shared" si="17"/>
        <v>20</v>
      </c>
    </row>
    <row r="41" spans="1:16" ht="27.6" customHeight="1" x14ac:dyDescent="0.3">
      <c r="A41" s="138">
        <v>7</v>
      </c>
      <c r="B41" s="84" t="s">
        <v>65</v>
      </c>
      <c r="C41" s="126">
        <v>1</v>
      </c>
      <c r="D41" s="126"/>
      <c r="E41" s="126"/>
      <c r="F41" s="126"/>
      <c r="G41" s="126">
        <f t="shared" si="12"/>
        <v>1</v>
      </c>
      <c r="H41" s="212"/>
      <c r="I41" s="126">
        <v>2</v>
      </c>
      <c r="J41" s="66" t="s">
        <v>66</v>
      </c>
      <c r="K41" s="8" t="s">
        <v>20</v>
      </c>
      <c r="L41" s="8">
        <f t="shared" si="13"/>
        <v>2</v>
      </c>
      <c r="M41" s="8">
        <f t="shared" si="14"/>
        <v>0</v>
      </c>
      <c r="N41" s="8">
        <f t="shared" si="15"/>
        <v>0</v>
      </c>
      <c r="O41" s="8">
        <f t="shared" si="16"/>
        <v>0</v>
      </c>
      <c r="P41" s="10">
        <f t="shared" si="17"/>
        <v>2</v>
      </c>
    </row>
    <row r="42" spans="1:16" ht="27" customHeight="1" x14ac:dyDescent="0.3">
      <c r="A42" s="67">
        <v>8</v>
      </c>
      <c r="B42" s="84" t="s">
        <v>65</v>
      </c>
      <c r="C42" s="126"/>
      <c r="D42" s="126">
        <v>1</v>
      </c>
      <c r="E42" s="126"/>
      <c r="F42" s="126"/>
      <c r="G42" s="126">
        <f t="shared" si="12"/>
        <v>1</v>
      </c>
      <c r="H42" s="212"/>
      <c r="I42" s="126">
        <v>3</v>
      </c>
      <c r="J42" s="66" t="s">
        <v>61</v>
      </c>
      <c r="K42" s="8" t="s">
        <v>20</v>
      </c>
      <c r="L42" s="8">
        <f t="shared" si="13"/>
        <v>0</v>
      </c>
      <c r="M42" s="8">
        <f t="shared" si="14"/>
        <v>3</v>
      </c>
      <c r="N42" s="8">
        <f t="shared" si="15"/>
        <v>0</v>
      </c>
      <c r="O42" s="8">
        <f t="shared" si="16"/>
        <v>0</v>
      </c>
      <c r="P42" s="10">
        <f t="shared" si="17"/>
        <v>3</v>
      </c>
    </row>
    <row r="43" spans="1:16" ht="28.2" customHeight="1" x14ac:dyDescent="0.3">
      <c r="A43" s="138">
        <v>9</v>
      </c>
      <c r="B43" s="84" t="s">
        <v>65</v>
      </c>
      <c r="C43" s="126">
        <v>1</v>
      </c>
      <c r="D43" s="142"/>
      <c r="E43" s="142"/>
      <c r="F43" s="142"/>
      <c r="G43" s="126">
        <f t="shared" si="12"/>
        <v>1</v>
      </c>
      <c r="H43" s="212"/>
      <c r="I43" s="126">
        <v>9</v>
      </c>
      <c r="J43" s="66" t="s">
        <v>67</v>
      </c>
      <c r="K43" s="8" t="s">
        <v>20</v>
      </c>
      <c r="L43" s="8">
        <f t="shared" si="13"/>
        <v>9</v>
      </c>
      <c r="M43" s="8">
        <f t="shared" si="14"/>
        <v>0</v>
      </c>
      <c r="N43" s="8">
        <f t="shared" si="15"/>
        <v>0</v>
      </c>
      <c r="O43" s="8">
        <f t="shared" si="16"/>
        <v>0</v>
      </c>
      <c r="P43" s="10">
        <f t="shared" si="17"/>
        <v>9</v>
      </c>
    </row>
    <row r="44" spans="1:16" ht="43.2" customHeight="1" x14ac:dyDescent="0.3">
      <c r="A44" s="67">
        <v>10</v>
      </c>
      <c r="B44" s="84" t="s">
        <v>71</v>
      </c>
      <c r="C44" s="126">
        <v>3</v>
      </c>
      <c r="D44" s="126"/>
      <c r="E44" s="126"/>
      <c r="F44" s="126"/>
      <c r="G44" s="126">
        <f t="shared" si="12"/>
        <v>3</v>
      </c>
      <c r="H44" s="126">
        <v>1</v>
      </c>
      <c r="I44" s="126">
        <v>5</v>
      </c>
      <c r="J44" s="66" t="s">
        <v>72</v>
      </c>
      <c r="K44" s="8" t="s">
        <v>26</v>
      </c>
      <c r="L44" s="8">
        <f t="shared" si="13"/>
        <v>15</v>
      </c>
      <c r="M44" s="8">
        <f t="shared" si="14"/>
        <v>0</v>
      </c>
      <c r="N44" s="8">
        <f t="shared" si="15"/>
        <v>0</v>
      </c>
      <c r="O44" s="8">
        <f t="shared" si="16"/>
        <v>0</v>
      </c>
      <c r="P44" s="10">
        <f t="shared" si="17"/>
        <v>15</v>
      </c>
    </row>
    <row r="45" spans="1:16" ht="27.6" x14ac:dyDescent="0.3">
      <c r="A45" s="138">
        <v>11</v>
      </c>
      <c r="B45" s="84" t="s">
        <v>68</v>
      </c>
      <c r="C45" s="126">
        <v>5</v>
      </c>
      <c r="D45" s="126">
        <v>1</v>
      </c>
      <c r="E45" s="126"/>
      <c r="F45" s="126"/>
      <c r="G45" s="126">
        <f t="shared" si="12"/>
        <v>6</v>
      </c>
      <c r="H45" s="126">
        <v>2</v>
      </c>
      <c r="I45" s="126">
        <v>10</v>
      </c>
      <c r="J45" s="66" t="s">
        <v>70</v>
      </c>
      <c r="K45" s="8" t="s">
        <v>69</v>
      </c>
      <c r="L45" s="8">
        <f t="shared" si="13"/>
        <v>50</v>
      </c>
      <c r="M45" s="8">
        <f t="shared" si="14"/>
        <v>10</v>
      </c>
      <c r="N45" s="8">
        <f t="shared" si="15"/>
        <v>0</v>
      </c>
      <c r="O45" s="8">
        <f t="shared" si="16"/>
        <v>0</v>
      </c>
      <c r="P45" s="10">
        <f t="shared" si="17"/>
        <v>60</v>
      </c>
    </row>
    <row r="46" spans="1:16" ht="36" customHeight="1" x14ac:dyDescent="0.3">
      <c r="A46" s="67">
        <v>12</v>
      </c>
      <c r="B46" s="84" t="s">
        <v>141</v>
      </c>
      <c r="C46" s="126">
        <v>5</v>
      </c>
      <c r="D46" s="126">
        <v>4</v>
      </c>
      <c r="E46" s="126"/>
      <c r="F46" s="126"/>
      <c r="G46" s="126">
        <f t="shared" si="12"/>
        <v>9</v>
      </c>
      <c r="H46" s="126">
        <v>4</v>
      </c>
      <c r="I46" s="126">
        <v>12</v>
      </c>
      <c r="J46" s="126" t="s">
        <v>142</v>
      </c>
      <c r="K46" s="8" t="s">
        <v>20</v>
      </c>
      <c r="L46" s="8">
        <f t="shared" si="13"/>
        <v>60</v>
      </c>
      <c r="M46" s="8">
        <f t="shared" si="14"/>
        <v>48</v>
      </c>
      <c r="N46" s="8">
        <f t="shared" si="15"/>
        <v>0</v>
      </c>
      <c r="O46" s="8">
        <f t="shared" si="16"/>
        <v>0</v>
      </c>
      <c r="P46" s="10">
        <f t="shared" si="17"/>
        <v>108</v>
      </c>
    </row>
    <row r="47" spans="1:16" ht="42.6" customHeight="1" x14ac:dyDescent="0.3">
      <c r="A47" s="138">
        <v>13</v>
      </c>
      <c r="B47" s="84" t="s">
        <v>76</v>
      </c>
      <c r="C47" s="126">
        <v>4</v>
      </c>
      <c r="D47" s="126">
        <v>6</v>
      </c>
      <c r="E47" s="126">
        <v>1</v>
      </c>
      <c r="F47" s="126">
        <v>1</v>
      </c>
      <c r="G47" s="126">
        <f t="shared" si="12"/>
        <v>12</v>
      </c>
      <c r="H47" s="126">
        <v>2</v>
      </c>
      <c r="I47" s="126">
        <v>8</v>
      </c>
      <c r="J47" s="126" t="s">
        <v>143</v>
      </c>
      <c r="K47" s="8" t="s">
        <v>34</v>
      </c>
      <c r="L47" s="8">
        <f t="shared" si="13"/>
        <v>32</v>
      </c>
      <c r="M47" s="8">
        <f t="shared" si="14"/>
        <v>48</v>
      </c>
      <c r="N47" s="8">
        <f t="shared" si="15"/>
        <v>8</v>
      </c>
      <c r="O47" s="8">
        <f t="shared" si="16"/>
        <v>8</v>
      </c>
      <c r="P47" s="10">
        <f t="shared" si="17"/>
        <v>96</v>
      </c>
    </row>
    <row r="48" spans="1:16" ht="27" customHeight="1" thickBot="1" x14ac:dyDescent="0.35">
      <c r="A48" s="67">
        <v>14</v>
      </c>
      <c r="B48" s="143" t="s">
        <v>73</v>
      </c>
      <c r="C48" s="135">
        <v>2</v>
      </c>
      <c r="D48" s="135">
        <v>1</v>
      </c>
      <c r="E48" s="135"/>
      <c r="F48" s="135"/>
      <c r="G48" s="135">
        <f t="shared" si="12"/>
        <v>3</v>
      </c>
      <c r="H48" s="135"/>
      <c r="I48" s="135">
        <v>13</v>
      </c>
      <c r="J48" s="144" t="s">
        <v>74</v>
      </c>
      <c r="K48" s="145" t="s">
        <v>26</v>
      </c>
      <c r="L48" s="74">
        <f t="shared" si="13"/>
        <v>26</v>
      </c>
      <c r="M48" s="74">
        <f t="shared" si="14"/>
        <v>13</v>
      </c>
      <c r="N48" s="74">
        <f t="shared" si="15"/>
        <v>0</v>
      </c>
      <c r="O48" s="74">
        <f t="shared" si="16"/>
        <v>0</v>
      </c>
      <c r="P48" s="75">
        <f t="shared" si="17"/>
        <v>39</v>
      </c>
    </row>
    <row r="49" spans="1:16" ht="16.2" thickBot="1" x14ac:dyDescent="0.35">
      <c r="A49" s="146" t="s">
        <v>132</v>
      </c>
      <c r="B49" s="213"/>
      <c r="C49" s="69">
        <f>SUM(C35:C48)</f>
        <v>27</v>
      </c>
      <c r="D49" s="68">
        <f>SUM(D35:D48)</f>
        <v>32</v>
      </c>
      <c r="E49" s="68">
        <f>SUM(E35:E48)</f>
        <v>3</v>
      </c>
      <c r="F49" s="68">
        <f>SUM(F35:F48)</f>
        <v>2</v>
      </c>
      <c r="G49" s="68">
        <f>SUM(G35:G48)</f>
        <v>64</v>
      </c>
      <c r="H49" s="68"/>
      <c r="I49" s="68"/>
      <c r="J49" s="68"/>
      <c r="K49" s="68"/>
      <c r="L49" s="68">
        <f t="shared" ref="L49:P49" si="18">SUM(L35:L48)</f>
        <v>258</v>
      </c>
      <c r="M49" s="68">
        <f t="shared" si="18"/>
        <v>268</v>
      </c>
      <c r="N49" s="68">
        <f t="shared" si="18"/>
        <v>28</v>
      </c>
      <c r="O49" s="68">
        <f t="shared" si="18"/>
        <v>18</v>
      </c>
      <c r="P49" s="65">
        <f t="shared" si="18"/>
        <v>572</v>
      </c>
    </row>
    <row r="50" spans="1:16" ht="16.2" thickBot="1" x14ac:dyDescent="0.35">
      <c r="A50" s="146" t="s">
        <v>132</v>
      </c>
      <c r="B50" s="213"/>
      <c r="C50" s="7">
        <f>SUM(C30,C49)</f>
        <v>49</v>
      </c>
      <c r="D50" s="7">
        <f>SUM(D30,D49)</f>
        <v>61</v>
      </c>
      <c r="E50" s="7">
        <f>SUM(E30,E49)</f>
        <v>15</v>
      </c>
      <c r="F50" s="7">
        <f>SUM(F30,F49)</f>
        <v>2</v>
      </c>
      <c r="G50" s="7">
        <f>SUM(G30,G49)</f>
        <v>127</v>
      </c>
      <c r="H50" s="7"/>
      <c r="I50" s="7"/>
      <c r="J50" s="7"/>
      <c r="K50" s="7"/>
      <c r="L50" s="11">
        <f>SUM(L30,L49)</f>
        <v>451</v>
      </c>
      <c r="M50" s="11">
        <f>SUM(M30,M49)</f>
        <v>524</v>
      </c>
      <c r="N50" s="11">
        <f>SUM(N30,N49)</f>
        <v>135</v>
      </c>
      <c r="O50" s="11">
        <f>SUM(O49)</f>
        <v>18</v>
      </c>
      <c r="P50" s="12">
        <f>P49+P30</f>
        <v>1128</v>
      </c>
    </row>
  </sheetData>
  <mergeCells count="39">
    <mergeCell ref="A1:P1"/>
    <mergeCell ref="A4:P4"/>
    <mergeCell ref="A6:P6"/>
    <mergeCell ref="A7:P7"/>
    <mergeCell ref="A8:A10"/>
    <mergeCell ref="B8:B10"/>
    <mergeCell ref="C8:G8"/>
    <mergeCell ref="H8:H10"/>
    <mergeCell ref="I8:I10"/>
    <mergeCell ref="J8:J10"/>
    <mergeCell ref="K8:K10"/>
    <mergeCell ref="L8:P8"/>
    <mergeCell ref="C9:G9"/>
    <mergeCell ref="L9:L10"/>
    <mergeCell ref="M9:M10"/>
    <mergeCell ref="N9:N10"/>
    <mergeCell ref="O9:O10"/>
    <mergeCell ref="P9:P10"/>
    <mergeCell ref="H32:H34"/>
    <mergeCell ref="I32:I34"/>
    <mergeCell ref="J32:J34"/>
    <mergeCell ref="K32:K34"/>
    <mergeCell ref="L32:P32"/>
    <mergeCell ref="H36:H37"/>
    <mergeCell ref="H39:H43"/>
    <mergeCell ref="A49:B49"/>
    <mergeCell ref="A50:B50"/>
    <mergeCell ref="A2:R3"/>
    <mergeCell ref="C33:G33"/>
    <mergeCell ref="L33:L34"/>
    <mergeCell ref="M33:M34"/>
    <mergeCell ref="N33:N34"/>
    <mergeCell ref="O33:O34"/>
    <mergeCell ref="P33:P34"/>
    <mergeCell ref="A30:B30"/>
    <mergeCell ref="A31:P31"/>
    <mergeCell ref="A32:A34"/>
    <mergeCell ref="B32:B34"/>
    <mergeCell ref="C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к КП 2025по ФССП</vt:lpstr>
      <vt:lpstr>Прил. к КП 2025 ВС и МНАР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_Baranov L.Yu.</dc:creator>
  <cp:lastModifiedBy>Александр Шкуров</cp:lastModifiedBy>
  <dcterms:created xsi:type="dcterms:W3CDTF">2026-01-23T09:14:59Z</dcterms:created>
  <dcterms:modified xsi:type="dcterms:W3CDTF">2026-01-23T11:23:07Z</dcterms:modified>
</cp:coreProperties>
</file>