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17A3ED1B-9B69-4927-84F5-3CEF50872D13}" xr6:coauthVersionLast="47" xr6:coauthVersionMax="47" xr10:uidLastSave="{00000000-0000-0000-0000-000000000000}"/>
  <bookViews>
    <workbookView xWindow="-108" yWindow="-108" windowWidth="23256" windowHeight="13896" xr2:uid="{6C3BD5CC-7D38-44EE-BD3B-FE113BC96C48}"/>
  </bookViews>
  <sheets>
    <sheet name="Прил. КП 2026 по ФССП" sheetId="5" r:id="rId1"/>
    <sheet name="Прил. к КП 2026 ВС и МНАР" sheetId="6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1" i="6" l="1"/>
  <c r="J51" i="6"/>
  <c r="G51" i="6"/>
  <c r="F51" i="6"/>
  <c r="E51" i="6"/>
  <c r="D51" i="6"/>
  <c r="C51" i="6"/>
  <c r="Q50" i="6"/>
  <c r="P50" i="6"/>
  <c r="O50" i="6"/>
  <c r="N50" i="6"/>
  <c r="M50" i="6"/>
  <c r="H50" i="6"/>
  <c r="R49" i="6"/>
  <c r="Q49" i="6"/>
  <c r="P49" i="6"/>
  <c r="O49" i="6"/>
  <c r="N49" i="6"/>
  <c r="M49" i="6"/>
  <c r="H49" i="6"/>
  <c r="Q48" i="6"/>
  <c r="P48" i="6"/>
  <c r="O48" i="6"/>
  <c r="N48" i="6"/>
  <c r="R48" i="6" s="1"/>
  <c r="M48" i="6"/>
  <c r="H48" i="6"/>
  <c r="Q47" i="6"/>
  <c r="P47" i="6"/>
  <c r="O47" i="6"/>
  <c r="N47" i="6"/>
  <c r="M47" i="6"/>
  <c r="H47" i="6"/>
  <c r="Q46" i="6"/>
  <c r="P46" i="6"/>
  <c r="O46" i="6"/>
  <c r="R46" i="6" s="1"/>
  <c r="N46" i="6"/>
  <c r="M46" i="6"/>
  <c r="H46" i="6"/>
  <c r="Q45" i="6"/>
  <c r="R45" i="6" s="1"/>
  <c r="P45" i="6"/>
  <c r="O45" i="6"/>
  <c r="N45" i="6"/>
  <c r="M45" i="6"/>
  <c r="H45" i="6"/>
  <c r="Q44" i="6"/>
  <c r="R44" i="6" s="1"/>
  <c r="P44" i="6"/>
  <c r="O44" i="6"/>
  <c r="N44" i="6"/>
  <c r="M44" i="6"/>
  <c r="H44" i="6"/>
  <c r="Q43" i="6"/>
  <c r="R43" i="6" s="1"/>
  <c r="P43" i="6"/>
  <c r="O43" i="6"/>
  <c r="N43" i="6"/>
  <c r="M43" i="6"/>
  <c r="H43" i="6"/>
  <c r="Q42" i="6"/>
  <c r="P42" i="6"/>
  <c r="O42" i="6"/>
  <c r="N42" i="6"/>
  <c r="M42" i="6"/>
  <c r="H42" i="6"/>
  <c r="R41" i="6"/>
  <c r="Q41" i="6"/>
  <c r="P41" i="6"/>
  <c r="O41" i="6"/>
  <c r="N41" i="6"/>
  <c r="M41" i="6"/>
  <c r="H41" i="6"/>
  <c r="Q40" i="6"/>
  <c r="P40" i="6"/>
  <c r="O40" i="6"/>
  <c r="N40" i="6"/>
  <c r="M40" i="6"/>
  <c r="H40" i="6"/>
  <c r="Q39" i="6"/>
  <c r="P39" i="6"/>
  <c r="O39" i="6"/>
  <c r="N39" i="6"/>
  <c r="M39" i="6"/>
  <c r="H39" i="6"/>
  <c r="Q38" i="6"/>
  <c r="R38" i="6" s="1"/>
  <c r="P38" i="6"/>
  <c r="O38" i="6"/>
  <c r="N38" i="6"/>
  <c r="M38" i="6"/>
  <c r="H38" i="6"/>
  <c r="Q37" i="6"/>
  <c r="P37" i="6"/>
  <c r="O37" i="6"/>
  <c r="N37" i="6"/>
  <c r="M37" i="6"/>
  <c r="H37" i="6"/>
  <c r="H51" i="6" s="1"/>
  <c r="P32" i="6"/>
  <c r="J32" i="6"/>
  <c r="J52" i="6" s="1"/>
  <c r="G32" i="6"/>
  <c r="G52" i="6" s="1"/>
  <c r="F32" i="6"/>
  <c r="F52" i="6" s="1"/>
  <c r="E32" i="6"/>
  <c r="D32" i="6"/>
  <c r="C32" i="6"/>
  <c r="C52" i="6" s="1"/>
  <c r="Q31" i="6"/>
  <c r="O31" i="6"/>
  <c r="N31" i="6"/>
  <c r="M31" i="6"/>
  <c r="R31" i="6" s="1"/>
  <c r="H31" i="6"/>
  <c r="Q30" i="6"/>
  <c r="O30" i="6"/>
  <c r="N30" i="6"/>
  <c r="M30" i="6"/>
  <c r="H30" i="6"/>
  <c r="Q29" i="6"/>
  <c r="O29" i="6"/>
  <c r="N29" i="6"/>
  <c r="M29" i="6"/>
  <c r="R29" i="6" s="1"/>
  <c r="H29" i="6"/>
  <c r="Q28" i="6"/>
  <c r="O28" i="6"/>
  <c r="N28" i="6"/>
  <c r="M28" i="6"/>
  <c r="H28" i="6"/>
  <c r="Q27" i="6"/>
  <c r="R27" i="6" s="1"/>
  <c r="O27" i="6"/>
  <c r="N27" i="6"/>
  <c r="M27" i="6"/>
  <c r="H27" i="6"/>
  <c r="Q26" i="6"/>
  <c r="O26" i="6"/>
  <c r="N26" i="6"/>
  <c r="M26" i="6"/>
  <c r="H26" i="6"/>
  <c r="Q25" i="6"/>
  <c r="O25" i="6"/>
  <c r="R25" i="6" s="1"/>
  <c r="N25" i="6"/>
  <c r="M25" i="6"/>
  <c r="H25" i="6"/>
  <c r="Q24" i="6"/>
  <c r="O24" i="6"/>
  <c r="N24" i="6"/>
  <c r="M24" i="6"/>
  <c r="H24" i="6"/>
  <c r="R23" i="6"/>
  <c r="Q23" i="6"/>
  <c r="O23" i="6"/>
  <c r="N23" i="6"/>
  <c r="M23" i="6"/>
  <c r="H23" i="6"/>
  <c r="Q22" i="6"/>
  <c r="O22" i="6"/>
  <c r="N22" i="6"/>
  <c r="M22" i="6"/>
  <c r="H22" i="6"/>
  <c r="R21" i="6"/>
  <c r="Q21" i="6"/>
  <c r="O21" i="6"/>
  <c r="N21" i="6"/>
  <c r="M21" i="6"/>
  <c r="H21" i="6"/>
  <c r="Q20" i="6"/>
  <c r="O20" i="6"/>
  <c r="N20" i="6"/>
  <c r="M20" i="6"/>
  <c r="H20" i="6"/>
  <c r="R19" i="6"/>
  <c r="Q19" i="6"/>
  <c r="O19" i="6"/>
  <c r="N19" i="6"/>
  <c r="M19" i="6"/>
  <c r="H19" i="6"/>
  <c r="Q18" i="6"/>
  <c r="O18" i="6"/>
  <c r="N18" i="6"/>
  <c r="M18" i="6"/>
  <c r="R18" i="6" s="1"/>
  <c r="H18" i="6"/>
  <c r="R17" i="6"/>
  <c r="Q17" i="6"/>
  <c r="O17" i="6"/>
  <c r="N17" i="6"/>
  <c r="M17" i="6"/>
  <c r="H17" i="6"/>
  <c r="Q16" i="6"/>
  <c r="O16" i="6"/>
  <c r="N16" i="6"/>
  <c r="M16" i="6"/>
  <c r="H16" i="6"/>
  <c r="R15" i="6"/>
  <c r="Q15" i="6"/>
  <c r="O15" i="6"/>
  <c r="N15" i="6"/>
  <c r="M15" i="6"/>
  <c r="H15" i="6"/>
  <c r="Q14" i="6"/>
  <c r="O14" i="6"/>
  <c r="N14" i="6"/>
  <c r="M14" i="6"/>
  <c r="H14" i="6"/>
  <c r="R13" i="6"/>
  <c r="Q13" i="6"/>
  <c r="O13" i="6"/>
  <c r="N13" i="6"/>
  <c r="M13" i="6"/>
  <c r="H13" i="6"/>
  <c r="Q12" i="6"/>
  <c r="O12" i="6"/>
  <c r="N12" i="6"/>
  <c r="M12" i="6"/>
  <c r="H12" i="6"/>
  <c r="Q11" i="6"/>
  <c r="Q32" i="6" s="1"/>
  <c r="O11" i="6"/>
  <c r="N11" i="6"/>
  <c r="M11" i="6"/>
  <c r="H11" i="6"/>
  <c r="N69" i="5"/>
  <c r="G69" i="5"/>
  <c r="F69" i="5"/>
  <c r="E69" i="5"/>
  <c r="D69" i="5"/>
  <c r="C69" i="5"/>
  <c r="Q68" i="5"/>
  <c r="P68" i="5"/>
  <c r="O68" i="5"/>
  <c r="N68" i="5"/>
  <c r="M68" i="5"/>
  <c r="R68" i="5" s="1"/>
  <c r="H68" i="5"/>
  <c r="H69" i="5" s="1"/>
  <c r="R67" i="5"/>
  <c r="Q67" i="5"/>
  <c r="P67" i="5"/>
  <c r="O67" i="5"/>
  <c r="N67" i="5"/>
  <c r="M67" i="5"/>
  <c r="H67" i="5"/>
  <c r="Q66" i="5"/>
  <c r="P66" i="5"/>
  <c r="O66" i="5"/>
  <c r="N66" i="5"/>
  <c r="M66" i="5"/>
  <c r="R66" i="5" s="1"/>
  <c r="H66" i="5"/>
  <c r="R65" i="5"/>
  <c r="Q65" i="5"/>
  <c r="P65" i="5"/>
  <c r="O65" i="5"/>
  <c r="N65" i="5"/>
  <c r="M65" i="5"/>
  <c r="H65" i="5"/>
  <c r="R64" i="5"/>
  <c r="Q64" i="5"/>
  <c r="Q69" i="5" s="1"/>
  <c r="P64" i="5"/>
  <c r="O64" i="5"/>
  <c r="O69" i="5" s="1"/>
  <c r="N64" i="5"/>
  <c r="M64" i="5"/>
  <c r="H64" i="5"/>
  <c r="Q58" i="5"/>
  <c r="M58" i="5"/>
  <c r="J58" i="5"/>
  <c r="I58" i="5"/>
  <c r="G58" i="5"/>
  <c r="F58" i="5"/>
  <c r="E58" i="5"/>
  <c r="D58" i="5"/>
  <c r="C58" i="5"/>
  <c r="N57" i="5"/>
  <c r="R57" i="5" s="1"/>
  <c r="M57" i="5"/>
  <c r="H57" i="5"/>
  <c r="H58" i="5" s="1"/>
  <c r="R56" i="5"/>
  <c r="R58" i="5" s="1"/>
  <c r="P56" i="5"/>
  <c r="P58" i="5" s="1"/>
  <c r="O56" i="5"/>
  <c r="O58" i="5" s="1"/>
  <c r="N56" i="5"/>
  <c r="N58" i="5" s="1"/>
  <c r="M56" i="5"/>
  <c r="H56" i="5"/>
  <c r="Q50" i="5"/>
  <c r="Q71" i="5" s="1"/>
  <c r="J50" i="5"/>
  <c r="I50" i="5"/>
  <c r="G50" i="5"/>
  <c r="C49" i="5"/>
  <c r="C50" i="5" s="1"/>
  <c r="C71" i="5" s="1"/>
  <c r="R48" i="5"/>
  <c r="N48" i="5"/>
  <c r="N50" i="5" s="1"/>
  <c r="N71" i="5" s="1"/>
  <c r="H48" i="5"/>
  <c r="D48" i="5"/>
  <c r="D50" i="5" s="1"/>
  <c r="D71" i="5" s="1"/>
  <c r="R47" i="5"/>
  <c r="O47" i="5"/>
  <c r="E47" i="5"/>
  <c r="H47" i="5" s="1"/>
  <c r="H46" i="5"/>
  <c r="F46" i="5"/>
  <c r="P46" i="5" s="1"/>
  <c r="P50" i="5" s="1"/>
  <c r="E46" i="5"/>
  <c r="O46" i="5" s="1"/>
  <c r="J40" i="5"/>
  <c r="I40" i="5"/>
  <c r="G40" i="5"/>
  <c r="F40" i="5"/>
  <c r="E40" i="5"/>
  <c r="D40" i="5"/>
  <c r="C40" i="5"/>
  <c r="R39" i="5"/>
  <c r="Q39" i="5"/>
  <c r="P39" i="5"/>
  <c r="O39" i="5"/>
  <c r="N39" i="5"/>
  <c r="M39" i="5"/>
  <c r="H39" i="5"/>
  <c r="R38" i="5"/>
  <c r="Q38" i="5"/>
  <c r="P38" i="5"/>
  <c r="O38" i="5"/>
  <c r="N38" i="5"/>
  <c r="M38" i="5"/>
  <c r="H38" i="5"/>
  <c r="Q37" i="5"/>
  <c r="P37" i="5"/>
  <c r="O37" i="5"/>
  <c r="N37" i="5"/>
  <c r="M37" i="5"/>
  <c r="R37" i="5" s="1"/>
  <c r="H37" i="5"/>
  <c r="R36" i="5"/>
  <c r="Q36" i="5"/>
  <c r="P36" i="5"/>
  <c r="O36" i="5"/>
  <c r="N36" i="5"/>
  <c r="M36" i="5"/>
  <c r="H36" i="5"/>
  <c r="Q35" i="5"/>
  <c r="P35" i="5"/>
  <c r="O35" i="5"/>
  <c r="N35" i="5"/>
  <c r="M35" i="5"/>
  <c r="R35" i="5" s="1"/>
  <c r="H35" i="5"/>
  <c r="R34" i="5"/>
  <c r="Q34" i="5"/>
  <c r="P34" i="5"/>
  <c r="O34" i="5"/>
  <c r="N34" i="5"/>
  <c r="M34" i="5"/>
  <c r="H34" i="5"/>
  <c r="Q33" i="5"/>
  <c r="P33" i="5"/>
  <c r="O33" i="5"/>
  <c r="N33" i="5"/>
  <c r="M33" i="5"/>
  <c r="R33" i="5" s="1"/>
  <c r="H33" i="5"/>
  <c r="Q32" i="5"/>
  <c r="P32" i="5"/>
  <c r="O32" i="5"/>
  <c r="N32" i="5"/>
  <c r="H32" i="5"/>
  <c r="M32" i="5" s="1"/>
  <c r="R32" i="5" s="1"/>
  <c r="R31" i="5"/>
  <c r="Q31" i="5"/>
  <c r="Q40" i="5" s="1"/>
  <c r="P31" i="5"/>
  <c r="P40" i="5" s="1"/>
  <c r="O31" i="5"/>
  <c r="O40" i="5" s="1"/>
  <c r="N31" i="5"/>
  <c r="M31" i="5"/>
  <c r="H31" i="5"/>
  <c r="Q30" i="5"/>
  <c r="P30" i="5"/>
  <c r="O30" i="5"/>
  <c r="N30" i="5"/>
  <c r="N40" i="5" s="1"/>
  <c r="M30" i="5"/>
  <c r="M40" i="5" s="1"/>
  <c r="H30" i="5"/>
  <c r="H40" i="5" s="1"/>
  <c r="G24" i="5"/>
  <c r="F24" i="5"/>
  <c r="E24" i="5"/>
  <c r="D24" i="5"/>
  <c r="C24" i="5"/>
  <c r="R23" i="5"/>
  <c r="R24" i="5" s="1"/>
  <c r="Q23" i="5"/>
  <c r="Q24" i="5" s="1"/>
  <c r="P23" i="5"/>
  <c r="P24" i="5" s="1"/>
  <c r="O23" i="5"/>
  <c r="O24" i="5" s="1"/>
  <c r="N23" i="5"/>
  <c r="N24" i="5" s="1"/>
  <c r="M23" i="5"/>
  <c r="M24" i="5" s="1"/>
  <c r="H23" i="5"/>
  <c r="H24" i="5" s="1"/>
  <c r="O17" i="5"/>
  <c r="O70" i="5" s="1"/>
  <c r="J17" i="5"/>
  <c r="I17" i="5"/>
  <c r="Q16" i="5"/>
  <c r="P16" i="5"/>
  <c r="O16" i="5"/>
  <c r="N16" i="5"/>
  <c r="M16" i="5"/>
  <c r="R16" i="5" s="1"/>
  <c r="H16" i="5"/>
  <c r="C16" i="5"/>
  <c r="C17" i="5" s="1"/>
  <c r="C70" i="5" s="1"/>
  <c r="Q15" i="5"/>
  <c r="P15" i="5"/>
  <c r="O15" i="5"/>
  <c r="M15" i="5"/>
  <c r="M17" i="5" s="1"/>
  <c r="H15" i="5"/>
  <c r="D15" i="5"/>
  <c r="D17" i="5" s="1"/>
  <c r="D70" i="5" s="1"/>
  <c r="R14" i="5"/>
  <c r="Q14" i="5"/>
  <c r="P14" i="5"/>
  <c r="O14" i="5"/>
  <c r="N14" i="5"/>
  <c r="M14" i="5"/>
  <c r="E14" i="5"/>
  <c r="H14" i="5" s="1"/>
  <c r="Q13" i="5"/>
  <c r="P13" i="5"/>
  <c r="O13" i="5"/>
  <c r="N13" i="5"/>
  <c r="M13" i="5"/>
  <c r="R13" i="5" s="1"/>
  <c r="H13" i="5"/>
  <c r="E13" i="5"/>
  <c r="E17" i="5" s="1"/>
  <c r="E70" i="5" s="1"/>
  <c r="Q12" i="5"/>
  <c r="Q17" i="5" s="1"/>
  <c r="O12" i="5"/>
  <c r="N12" i="5"/>
  <c r="M12" i="5"/>
  <c r="H12" i="5"/>
  <c r="H17" i="5" s="1"/>
  <c r="F12" i="5"/>
  <c r="P12" i="5" s="1"/>
  <c r="P17" i="5" s="1"/>
  <c r="P70" i="5" s="1"/>
  <c r="D52" i="6" l="1"/>
  <c r="Q51" i="6"/>
  <c r="Q52" i="6" s="1"/>
  <c r="R50" i="6"/>
  <c r="R30" i="6"/>
  <c r="E52" i="6"/>
  <c r="R37" i="6"/>
  <c r="R39" i="6"/>
  <c r="R47" i="6"/>
  <c r="R28" i="6"/>
  <c r="H32" i="6"/>
  <c r="H52" i="6" s="1"/>
  <c r="R26" i="6"/>
  <c r="M51" i="6"/>
  <c r="M32" i="6"/>
  <c r="R24" i="6"/>
  <c r="N51" i="6"/>
  <c r="N32" i="6"/>
  <c r="R22" i="6"/>
  <c r="R40" i="6"/>
  <c r="O32" i="6"/>
  <c r="O52" i="6" s="1"/>
  <c r="R20" i="6"/>
  <c r="P51" i="6"/>
  <c r="P52" i="6" s="1"/>
  <c r="R11" i="6"/>
  <c r="R32" i="6" s="1"/>
  <c r="R16" i="6"/>
  <c r="R42" i="6"/>
  <c r="R14" i="6"/>
  <c r="R12" i="6"/>
  <c r="N52" i="6"/>
  <c r="R12" i="5"/>
  <c r="C72" i="5"/>
  <c r="R69" i="5"/>
  <c r="Q70" i="5"/>
  <c r="Q72" i="5" s="1"/>
  <c r="R46" i="5"/>
  <c r="O50" i="5"/>
  <c r="O71" i="5" s="1"/>
  <c r="O72" i="5" s="1"/>
  <c r="E72" i="5"/>
  <c r="D72" i="5"/>
  <c r="M70" i="5"/>
  <c r="F17" i="5"/>
  <c r="E50" i="5"/>
  <c r="E71" i="5" s="1"/>
  <c r="F50" i="5"/>
  <c r="M69" i="5"/>
  <c r="N15" i="5"/>
  <c r="N17" i="5" s="1"/>
  <c r="N70" i="5" s="1"/>
  <c r="N72" i="5" s="1"/>
  <c r="H49" i="5"/>
  <c r="H50" i="5" s="1"/>
  <c r="H71" i="5" s="1"/>
  <c r="M49" i="5"/>
  <c r="P69" i="5"/>
  <c r="P71" i="5" s="1"/>
  <c r="P72" i="5" s="1"/>
  <c r="R30" i="5"/>
  <c r="R40" i="5" s="1"/>
  <c r="R51" i="6" l="1"/>
  <c r="R52" i="6" s="1"/>
  <c r="M52" i="6"/>
  <c r="R49" i="5"/>
  <c r="M50" i="5"/>
  <c r="M71" i="5" s="1"/>
  <c r="R50" i="5"/>
  <c r="R71" i="5" s="1"/>
  <c r="G70" i="5"/>
  <c r="F70" i="5"/>
  <c r="R15" i="5"/>
  <c r="R17" i="5"/>
  <c r="R70" i="5" s="1"/>
  <c r="R72" i="5" s="1"/>
  <c r="M72" i="5"/>
  <c r="G71" i="5"/>
  <c r="F71" i="5"/>
  <c r="F72" i="5" l="1"/>
  <c r="H70" i="5"/>
  <c r="H72" i="5" s="1"/>
  <c r="G7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A.G.Protsenko</author>
  </authors>
  <commentList>
    <comment ref="D11" authorId="0" shapeId="0" xr:uid="{C6A983D7-89A1-444C-98C5-4321C5FE86BF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Уласевич, Макарова, Юдина, Костыгова, Чернов, Пузыревский, Русанов</t>
        </r>
      </text>
    </comment>
    <comment ref="E11" authorId="0" shapeId="0" xr:uid="{96E47058-4F73-45E6-8336-1401CE60C030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Яковлев, Игумнов, Хороших, Цельминьш,Мещерякова
</t>
        </r>
        <r>
          <rPr>
            <b/>
            <sz val="9"/>
            <rFont val="Times New Roman"/>
            <family val="1"/>
            <charset val="204"/>
          </rPr>
          <t xml:space="preserve">Никитин,Ревякин,Киричек
</t>
        </r>
      </text>
    </comment>
    <comment ref="D12" authorId="0" shapeId="0" xr:uid="{F705AD89-B953-4482-BB4B-52BBAA642900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Уласевич, Макарова, Юдина, Костыгова, Чернов, Пузыревский, Русанов
</t>
        </r>
      </text>
    </comment>
    <comment ref="E12" authorId="0" shapeId="0" xr:uid="{13C95514-C6A0-4DE6-8113-353F580E049F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Яковлев, Игумнов, Хороших, Цельминьш, Мещеряков</t>
        </r>
      </text>
    </comment>
    <comment ref="D13" authorId="0" shapeId="0" xr:uid="{B2B54062-4A02-4036-9B75-702F1B162C26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Рахманов
</t>
        </r>
      </text>
    </comment>
    <comment ref="E14" authorId="0" shapeId="0" xr:uid="{A25EF18F-0A29-4688-9D4F-0F6607083597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Цельменьш</t>
        </r>
      </text>
    </comment>
    <comment ref="D15" authorId="0" shapeId="0" xr:uid="{EE7AB1FD-11EA-411A-AE0B-19E539469E90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Кузнецова или Дорохина
</t>
        </r>
      </text>
    </comment>
    <comment ref="D16" authorId="0" shapeId="0" xr:uid="{270A350D-0C28-4784-BAB3-4CA5D437F504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Яковлев, Чернов
</t>
        </r>
      </text>
    </comment>
    <comment ref="E16" authorId="0" shapeId="0" xr:uid="{CC150280-7AC5-4111-9B6A-0ADD72E28FFA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Игумнов, Хороших</t>
        </r>
      </text>
    </comment>
    <comment ref="C17" authorId="0" shapeId="0" xr:uid="{33C909F0-7862-4C8D-AF80-5F2D0956D35E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Лобанов, Шубин, Левин</t>
        </r>
      </text>
    </comment>
    <comment ref="D17" authorId="0" shapeId="0" xr:uid="{C52860C8-34EE-413B-B960-380B35631D73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Зубрицкий, Захаров, Пузыревский, Шемякинский, Шкуратов</t>
        </r>
      </text>
    </comment>
    <comment ref="C18" authorId="0" shapeId="0" xr:uid="{C3A0767A-BCC6-4704-B101-B4E61259BBF7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Боднарук, Якимова
</t>
        </r>
      </text>
    </comment>
    <comment ref="D18" authorId="0" shapeId="0" xr:uid="{AB01BA40-C742-40D3-B000-EFAEB3CF5348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Кузнецова, Гетьман</t>
        </r>
      </text>
    </comment>
    <comment ref="D28" authorId="0" shapeId="0" xr:uid="{840EC1CE-017B-48BA-8C6D-B90F085D42BB}">
      <text>
        <r>
          <rPr>
            <b/>
            <sz val="9"/>
            <rFont val="Times New Roman"/>
            <family val="1"/>
            <charset val="204"/>
          </rPr>
          <t>A.G.Protsenko:</t>
        </r>
        <r>
          <rPr>
            <sz val="9"/>
            <rFont val="Times New Roman"/>
            <family val="1"/>
            <charset val="204"/>
          </rPr>
          <t xml:space="preserve">
Яковлев(?)</t>
        </r>
      </text>
    </comment>
  </commentList>
</comments>
</file>

<file path=xl/sharedStrings.xml><?xml version="1.0" encoding="utf-8"?>
<sst xmlns="http://schemas.openxmlformats.org/spreadsheetml/2006/main" count="387" uniqueCount="104">
  <si>
    <t>№ п/п</t>
  </si>
  <si>
    <t>Наименование мероприятия</t>
  </si>
  <si>
    <t>Кол-во участников</t>
  </si>
  <si>
    <t>Кол-во тренеров</t>
  </si>
  <si>
    <t>Кол-во дней</t>
  </si>
  <si>
    <t>Сроки проведения</t>
  </si>
  <si>
    <t>Место проведения</t>
  </si>
  <si>
    <t>Кол-во человеко-дней *, дней</t>
  </si>
  <si>
    <t>ВСМ</t>
  </si>
  <si>
    <t>ССМ</t>
  </si>
  <si>
    <t>НП</t>
  </si>
  <si>
    <t>ВСЕГО</t>
  </si>
  <si>
    <t>май-июнь</t>
  </si>
  <si>
    <t>Санкт-Петербург</t>
  </si>
  <si>
    <t>по назначению</t>
  </si>
  <si>
    <t>сентябрь</t>
  </si>
  <si>
    <t>Итого:</t>
  </si>
  <si>
    <t xml:space="preserve">Учебно-тренировочное мероприятие по подготовке к Всероссийским соревнованиям </t>
  </si>
  <si>
    <t>ШАШКИ</t>
  </si>
  <si>
    <t>апрель-май</t>
  </si>
  <si>
    <t>Учебно-тренировочное мероприятие по подготовке к международным соревнованиям</t>
  </si>
  <si>
    <t>апрель</t>
  </si>
  <si>
    <t>октябрь-ноябрь</t>
  </si>
  <si>
    <t xml:space="preserve">Всероссийское соревнование по шахматам "Первая Лига" </t>
  </si>
  <si>
    <t>Командное первенство России по шахматам до 15 лет</t>
  </si>
  <si>
    <t>Сочи</t>
  </si>
  <si>
    <t>Чемпионат России по шахматам среди мужских команд</t>
  </si>
  <si>
    <t>Чемпионат России по шахматам среди женских команд</t>
  </si>
  <si>
    <t>Командное Первенство России по шахматам среди юношей и девушек до 19 лет</t>
  </si>
  <si>
    <t>декабрь</t>
  </si>
  <si>
    <t>Международные соревнования</t>
  </si>
  <si>
    <t>Учебно-тренировочные мероприятия в каникулярный период</t>
  </si>
  <si>
    <t>Учебно-тренировочные мероприятия по ОФП</t>
  </si>
  <si>
    <t>Межмуниципальные соревнования "Турнир, посвященный началу учебного года"</t>
  </si>
  <si>
    <t>февраль-март</t>
  </si>
  <si>
    <t>Первенство Европы, кубок Мира</t>
  </si>
  <si>
    <t>Чемпионат Европы</t>
  </si>
  <si>
    <t>Кубок Мира</t>
  </si>
  <si>
    <t>Командный чемпионат России</t>
  </si>
  <si>
    <t>Чемпионат России</t>
  </si>
  <si>
    <t>ноябрь-декабрь</t>
  </si>
  <si>
    <t>Всероссийские соревнования по шашкам</t>
  </si>
  <si>
    <t>Приложение 1</t>
  </si>
  <si>
    <t xml:space="preserve">            1.5. Обеспечение участия обучяающихся в учебно-тренировочных мероприятиях в Санкт-Петербурге, с учетом затрат на организацию питания: обед</t>
  </si>
  <si>
    <t>ШАХМАТЫ</t>
  </si>
  <si>
    <t>спортсмен.</t>
  </si>
  <si>
    <t>УТ</t>
  </si>
  <si>
    <t>3.1. Обеспечение участия обучающихся в учебно-тренировочных мероприятиях за пределами Санкт-Петербурга и Ленинградской области с учетом затрат на организацию питания и проживания</t>
  </si>
  <si>
    <t>3. Организация и проведение учреждением спортивных соревнований</t>
  </si>
  <si>
    <t>Соб</t>
  </si>
  <si>
    <t>г.Санкт-Петербург</t>
  </si>
  <si>
    <t>Межмуниципальные соревнования" Турнир по шахматам, посвященный Дню космонавтики"</t>
  </si>
  <si>
    <t>Межмуниципальные соревнования  "Квалификационный турнир по шахматам. Весенний."</t>
  </si>
  <si>
    <t>Межмуниципальные соревнования  "Квалификационный турнир по шахматам. Осенний."</t>
  </si>
  <si>
    <t>Межмуниципальные соревнования "Новогодний турнир по быстрым шахматам"</t>
  </si>
  <si>
    <t xml:space="preserve">            1.5. Обеспечение участия обучающихся государственных бюджетных учреждений в учебно-тренировочных мероприятиях в Санкт-Петербурге, с учетом затрат на организацию питания: обед</t>
  </si>
  <si>
    <t>июль-август</t>
  </si>
  <si>
    <t>Турнир памяти П.И. Другова по шашкам</t>
  </si>
  <si>
    <t>Турнир, посвященный Дню рождения Санкт-Петербурга по шашкам</t>
  </si>
  <si>
    <t>май</t>
  </si>
  <si>
    <t xml:space="preserve">Новогодний турнир по быстрым шашкам </t>
  </si>
  <si>
    <t>ИТОГО ШАХМАТЫ:</t>
  </si>
  <si>
    <t>ИТОГО ШАШКИ:</t>
  </si>
  <si>
    <t>ИТОГО ВСЕГО:</t>
  </si>
  <si>
    <t>Приложение</t>
  </si>
  <si>
    <t>1. Обеспечение участия обучающихся в соревнованиях за пределами Санкт-Петербурга и Ленинградской области: с  учетом затрат на организацию питания и проживание</t>
  </si>
  <si>
    <t>Всероссийское соревнование по быстрым шахматам "РАПИД Гран-При России" (финал)</t>
  </si>
  <si>
    <t>ИТОГО:</t>
  </si>
  <si>
    <t xml:space="preserve"> Первенства России (старшие возраста)</t>
  </si>
  <si>
    <t xml:space="preserve"> Первенства России (старшие возраста) молниеносная и быстрая программа</t>
  </si>
  <si>
    <t xml:space="preserve"> Первенства России (младшие возраста)</t>
  </si>
  <si>
    <t>Первенство мира, кубок мира</t>
  </si>
  <si>
    <r>
      <rPr>
        <b/>
        <sz val="16"/>
        <rFont val="Times New Roman"/>
        <family val="1"/>
        <charset val="204"/>
      </rPr>
      <t xml:space="preserve"> к календарному плану физкультурных мероприятий и спортивных мероприятий на </t>
    </r>
    <r>
      <rPr>
        <b/>
        <sz val="16"/>
        <color rgb="FFFF0000"/>
        <rFont val="Times New Roman"/>
        <family val="1"/>
        <charset val="204"/>
      </rPr>
      <t>2026</t>
    </r>
    <r>
      <rPr>
        <b/>
        <sz val="16"/>
        <rFont val="Times New Roman"/>
        <family val="1"/>
        <charset val="204"/>
      </rPr>
      <t xml:space="preserve"> год (мероприятия, проводимые за счет средств субсидии на выполнение государственного задания на оказание государственных услуг (выполнение работ)</t>
    </r>
  </si>
  <si>
    <t>Санкт-Петербургского государственного бюджетного учреждения дополнительного образования спортивной школы по шахматам и шашкам</t>
  </si>
  <si>
    <t>СОб</t>
  </si>
  <si>
    <t>02.02-05.02.2026</t>
  </si>
  <si>
    <t>Межмуниципальные соревнования "Кубок СПб ГБУ ДО СШОР по шахматам и шашкам среди младших школьников", посвященный Дню снятия блокады города Ленинграда</t>
  </si>
  <si>
    <t>январь</t>
  </si>
  <si>
    <t xml:space="preserve">г.Санкт-Петербург, СПб ГБУ ДО СШОР по шахматам и шашкам    </t>
  </si>
  <si>
    <t>Межмуниципальные соревнования "Полуфинал Первенства СПб ГБУ ДО СШОР по шахматам и шашкам"</t>
  </si>
  <si>
    <t>Межмуниципальные соревнования "Первенство СПб ГБУ ДО СШОР по шахматам и шашкам"</t>
  </si>
  <si>
    <t>март-апрель</t>
  </si>
  <si>
    <t>Межмуниципальные соревнования "Фестиваль Лето-2026 по шахматам"</t>
  </si>
  <si>
    <t>Межмуниципальные соревнования "Фестиваль Осень-2026 - по шахматам"</t>
  </si>
  <si>
    <t>По назначению</t>
  </si>
  <si>
    <t>Полуфинал Первенства СПб ГБУ ДО СШОР по шахматам и шашкам - по шашкам</t>
  </si>
  <si>
    <t>Финал Первенства СПб ГБУ ДО СШОР по шахматам и шашкам - по шашкам</t>
  </si>
  <si>
    <r>
      <rPr>
        <b/>
        <sz val="16"/>
        <rFont val="Times New Roman"/>
        <family val="1"/>
        <charset val="204"/>
      </rPr>
      <t xml:space="preserve"> к календарному плану физкультурных мероприятий и спортивных мероприятий на </t>
    </r>
    <r>
      <rPr>
        <b/>
        <sz val="16"/>
        <color rgb="FFFF0000"/>
        <rFont val="Times New Roman"/>
        <family val="1"/>
        <charset val="204"/>
      </rPr>
      <t>2026</t>
    </r>
    <r>
      <rPr>
        <b/>
        <sz val="16"/>
        <rFont val="Times New Roman"/>
        <family val="1"/>
        <charset val="204"/>
      </rPr>
      <t xml:space="preserve"> год (мероприятия, проводимые за счет средств субсидии на выполнение государственного задания на оказание государственных услуг (выполнение работ))</t>
    </r>
  </si>
  <si>
    <r>
      <rPr>
        <sz val="12"/>
        <rFont val="Times New Roman"/>
        <family val="1"/>
        <charset val="204"/>
      </rPr>
      <t xml:space="preserve">Первенство России </t>
    </r>
    <r>
      <rPr>
        <b/>
        <sz val="12"/>
        <rFont val="Times New Roman"/>
        <family val="1"/>
        <charset val="204"/>
      </rPr>
      <t>по блицу</t>
    </r>
  </si>
  <si>
    <t>02.02-04.02.2026</t>
  </si>
  <si>
    <r>
      <rPr>
        <sz val="12"/>
        <rFont val="Times New Roman"/>
        <family val="1"/>
        <charset val="204"/>
      </rPr>
      <t xml:space="preserve">Первенство России </t>
    </r>
    <r>
      <rPr>
        <b/>
        <sz val="12"/>
        <rFont val="Times New Roman"/>
        <family val="1"/>
        <charset val="204"/>
      </rPr>
      <t>по рапиду</t>
    </r>
  </si>
  <si>
    <t>03.02-06.02.2026</t>
  </si>
  <si>
    <r>
      <rPr>
        <sz val="12"/>
        <rFont val="Times New Roman"/>
        <family val="1"/>
        <charset val="204"/>
      </rPr>
      <t xml:space="preserve">Первенство России </t>
    </r>
    <r>
      <rPr>
        <b/>
        <sz val="12"/>
        <rFont val="Times New Roman"/>
        <family val="1"/>
        <charset val="204"/>
      </rPr>
      <t>по классическим шахматам</t>
    </r>
  </si>
  <si>
    <t>05.02-15.02.2026</t>
  </si>
  <si>
    <t>Первенство России до 21</t>
  </si>
  <si>
    <t>Высшая Лига среди мужчин и женщин</t>
  </si>
  <si>
    <t>Чемпионат России по похматам по рапиду и блицу</t>
  </si>
  <si>
    <t>Кубок России по щахматам среди женских команд</t>
  </si>
  <si>
    <t>Первенство мира  по шахматам среди юниоров и юниорок до 21 года</t>
  </si>
  <si>
    <t>Чемпионат мира по быстрым шахматам и блицу</t>
  </si>
  <si>
    <t>Первенство Мира по шахматам среди мальчиков и девочек до 13 лет, до 11 лет, до 9 лет</t>
  </si>
  <si>
    <t>Первенство Мира по шахматам среди мальчиков и девочек до 14 лет, до 16 лет, до 18 лет</t>
  </si>
  <si>
    <t>Первенство Азии</t>
  </si>
  <si>
    <t>Этапы Кубка России среди мужчин и женщин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</si>
</sst>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\ &quot;₽&quot;_-;\-* #\ ##0.00\ &quot;₽&quot;_-;_-* &quot;-&quot;??\ &quot;₽&quot;_-;_-@_-"/>
    <numFmt numFmtId="165" formatCode="#\ ##0.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069185460982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12" fillId="2" borderId="0" xfId="0" applyFont="1" applyFill="1"/>
    <xf numFmtId="0" fontId="3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6" fillId="2" borderId="15" xfId="6" applyFont="1" applyFill="1" applyBorder="1" applyAlignment="1">
      <alignment horizontal="center" vertical="center" wrapText="1"/>
    </xf>
    <xf numFmtId="0" fontId="6" fillId="2" borderId="11" xfId="6" applyFont="1" applyFill="1" applyBorder="1" applyAlignment="1">
      <alignment horizontal="left" vertical="center" wrapText="1"/>
    </xf>
    <xf numFmtId="0" fontId="6" fillId="2" borderId="11" xfId="6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 shrinkToFit="1"/>
    </xf>
    <xf numFmtId="0" fontId="8" fillId="2" borderId="11" xfId="0" applyFont="1" applyFill="1" applyBorder="1" applyAlignment="1">
      <alignment horizontal="center" vertical="center" wrapText="1" shrinkToFit="1"/>
    </xf>
    <xf numFmtId="0" fontId="9" fillId="2" borderId="0" xfId="0" applyFont="1" applyFill="1"/>
    <xf numFmtId="0" fontId="10" fillId="2" borderId="0" xfId="2" applyFont="1" applyFill="1"/>
    <xf numFmtId="165" fontId="4" fillId="2" borderId="0" xfId="0" applyNumberFormat="1" applyFont="1" applyFill="1"/>
    <xf numFmtId="0" fontId="9" fillId="2" borderId="1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 shrinkToFit="1"/>
    </xf>
    <xf numFmtId="0" fontId="7" fillId="0" borderId="38" xfId="0" applyFont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left" vertical="center" wrapText="1"/>
    </xf>
    <xf numFmtId="0" fontId="7" fillId="2" borderId="27" xfId="0" applyFont="1" applyFill="1" applyBorder="1"/>
    <xf numFmtId="0" fontId="7" fillId="2" borderId="20" xfId="0" applyFont="1" applyFill="1" applyBorder="1" applyAlignment="1">
      <alignment horizontal="left" vertical="center"/>
    </xf>
    <xf numFmtId="0" fontId="7" fillId="2" borderId="19" xfId="1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left" vertical="center" wrapText="1" shrinkToFit="1"/>
    </xf>
    <xf numFmtId="0" fontId="6" fillId="2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4" fontId="7" fillId="2" borderId="19" xfId="1" applyFont="1" applyFill="1" applyBorder="1" applyAlignment="1">
      <alignment horizontal="center" vertical="center"/>
    </xf>
    <xf numFmtId="0" fontId="7" fillId="2" borderId="20" xfId="1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shrinkToFit="1"/>
    </xf>
    <xf numFmtId="0" fontId="7" fillId="2" borderId="30" xfId="0" applyFont="1" applyFill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2" borderId="31" xfId="0" applyFont="1" applyFill="1" applyBorder="1" applyAlignment="1">
      <alignment horizontal="center" vertical="center" wrapText="1" shrinkToFit="1"/>
    </xf>
    <xf numFmtId="0" fontId="6" fillId="2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 shrinkToFit="1"/>
    </xf>
    <xf numFmtId="0" fontId="7" fillId="2" borderId="32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 shrinkToFit="1"/>
    </xf>
    <xf numFmtId="0" fontId="11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left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37" xfId="0" applyFont="1" applyFill="1" applyBorder="1" applyAlignment="1">
      <alignment horizontal="center" vertical="center" wrapText="1" shrinkToFit="1"/>
    </xf>
    <xf numFmtId="1" fontId="4" fillId="2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 shrinkToFit="1"/>
    </xf>
    <xf numFmtId="0" fontId="6" fillId="2" borderId="11" xfId="6" applyFont="1" applyFill="1" applyBorder="1" applyAlignment="1">
      <alignment horizontal="center" vertical="center"/>
    </xf>
    <xf numFmtId="0" fontId="6" fillId="2" borderId="16" xfId="6" applyFont="1" applyFill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/>
    </xf>
    <xf numFmtId="0" fontId="16" fillId="2" borderId="11" xfId="6" applyFont="1" applyFill="1" applyBorder="1" applyAlignment="1">
      <alignment horizontal="center" vertical="center"/>
    </xf>
    <xf numFmtId="0" fontId="16" fillId="2" borderId="11" xfId="6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6" xfId="6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 wrapText="1"/>
    </xf>
    <xf numFmtId="0" fontId="6" fillId="0" borderId="11" xfId="6" applyFont="1" applyBorder="1" applyAlignment="1">
      <alignment horizontal="left" vertical="center" wrapText="1"/>
    </xf>
    <xf numFmtId="0" fontId="6" fillId="0" borderId="11" xfId="6" applyFont="1" applyBorder="1" applyAlignment="1">
      <alignment horizontal="center" vertical="center" wrapText="1"/>
    </xf>
    <xf numFmtId="0" fontId="6" fillId="0" borderId="11" xfId="6" applyFont="1" applyBorder="1" applyAlignment="1">
      <alignment horizontal="center" vertical="center"/>
    </xf>
    <xf numFmtId="0" fontId="6" fillId="2" borderId="47" xfId="6" applyFont="1" applyFill="1" applyBorder="1" applyAlignment="1">
      <alignment horizontal="center" vertical="center" wrapText="1"/>
    </xf>
    <xf numFmtId="0" fontId="6" fillId="2" borderId="15" xfId="6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0" borderId="16" xfId="6" applyFont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horizontal="center" vertical="center" wrapText="1" shrinkToFit="1"/>
    </xf>
    <xf numFmtId="0" fontId="7" fillId="2" borderId="14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6" fillId="0" borderId="2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18" fillId="0" borderId="11" xfId="0" applyFont="1" applyBorder="1"/>
    <xf numFmtId="0" fontId="18" fillId="0" borderId="11" xfId="0" applyFont="1" applyBorder="1" applyAlignment="1">
      <alignment horizontal="center" vertical="center"/>
    </xf>
    <xf numFmtId="0" fontId="6" fillId="0" borderId="16" xfId="6" applyFont="1" applyBorder="1" applyAlignment="1">
      <alignment horizontal="center" vertical="center"/>
    </xf>
    <xf numFmtId="0" fontId="18" fillId="0" borderId="16" xfId="0" applyFont="1" applyBorder="1"/>
    <xf numFmtId="0" fontId="8" fillId="0" borderId="16" xfId="0" applyFont="1" applyBorder="1" applyAlignment="1">
      <alignment horizontal="center" vertical="center" wrapText="1" shrinkToFit="1"/>
    </xf>
    <xf numFmtId="0" fontId="7" fillId="2" borderId="44" xfId="0" applyFont="1" applyFill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 shrinkToFit="1"/>
    </xf>
    <xf numFmtId="0" fontId="9" fillId="0" borderId="11" xfId="0" applyFont="1" applyBorder="1" applyAlignment="1">
      <alignment horizontal="center"/>
    </xf>
    <xf numFmtId="0" fontId="6" fillId="0" borderId="16" xfId="0" applyFont="1" applyBorder="1" applyAlignment="1">
      <alignment horizontal="left" vertical="center" wrapText="1"/>
    </xf>
    <xf numFmtId="0" fontId="4" fillId="2" borderId="0" xfId="0" applyFont="1" applyFill="1"/>
    <xf numFmtId="0" fontId="6" fillId="2" borderId="15" xfId="0" applyFont="1" applyFill="1" applyBorder="1" applyAlignment="1">
      <alignment horizontal="left" vertical="center" wrapText="1"/>
    </xf>
    <xf numFmtId="0" fontId="16" fillId="2" borderId="15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20" xfId="1" applyNumberFormat="1" applyFont="1" applyFill="1" applyBorder="1" applyAlignment="1">
      <alignment horizontal="center" vertical="center"/>
    </xf>
    <xf numFmtId="164" fontId="7" fillId="2" borderId="20" xfId="1" applyFont="1" applyFill="1" applyBorder="1" applyAlignment="1">
      <alignment horizontal="center" vertical="center"/>
    </xf>
    <xf numFmtId="0" fontId="15" fillId="2" borderId="35" xfId="1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6" fillId="2" borderId="15" xfId="6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wrapText="1" shrinkToFit="1"/>
    </xf>
    <xf numFmtId="0" fontId="15" fillId="2" borderId="15" xfId="0" applyFont="1" applyFill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 shrinkToFit="1"/>
    </xf>
    <xf numFmtId="0" fontId="7" fillId="2" borderId="33" xfId="0" applyFont="1" applyFill="1" applyBorder="1" applyAlignment="1">
      <alignment horizontal="center" vertical="center" wrapText="1" shrinkToFit="1"/>
    </xf>
    <xf numFmtId="0" fontId="15" fillId="2" borderId="11" xfId="0" applyFont="1" applyFill="1" applyBorder="1" applyAlignment="1">
      <alignment horizontal="center" vertical="center" wrapText="1" shrinkToFit="1"/>
    </xf>
    <xf numFmtId="0" fontId="6" fillId="2" borderId="16" xfId="6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 shrinkToFit="1"/>
    </xf>
    <xf numFmtId="0" fontId="15" fillId="2" borderId="16" xfId="0" applyFont="1" applyFill="1" applyBorder="1" applyAlignment="1">
      <alignment horizontal="center" vertical="center" wrapText="1" shrinkToFit="1"/>
    </xf>
    <xf numFmtId="0" fontId="7" fillId="2" borderId="10" xfId="0" applyFont="1" applyFill="1" applyBorder="1" applyAlignment="1">
      <alignment horizontal="center" vertic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2" borderId="50" xfId="0" applyFont="1" applyFill="1" applyBorder="1" applyAlignment="1">
      <alignment horizontal="center" vertical="center" wrapText="1" shrinkToFit="1"/>
    </xf>
    <xf numFmtId="0" fontId="15" fillId="2" borderId="20" xfId="0" applyFont="1" applyFill="1" applyBorder="1" applyAlignment="1">
      <alignment horizontal="center" vertical="center" wrapText="1" shrinkToFit="1"/>
    </xf>
    <xf numFmtId="0" fontId="16" fillId="2" borderId="15" xfId="6" applyFont="1" applyFill="1" applyBorder="1" applyAlignment="1">
      <alignment horizontal="center" vertical="center" wrapText="1"/>
    </xf>
    <xf numFmtId="0" fontId="6" fillId="2" borderId="53" xfId="6" applyFont="1" applyFill="1" applyBorder="1" applyAlignment="1">
      <alignment horizontal="center" vertical="center" wrapText="1"/>
    </xf>
    <xf numFmtId="0" fontId="16" fillId="2" borderId="33" xfId="6" applyFont="1" applyFill="1" applyBorder="1" applyAlignment="1">
      <alignment horizontal="center" vertical="center"/>
    </xf>
    <xf numFmtId="0" fontId="16" fillId="2" borderId="31" xfId="6" applyFont="1" applyFill="1" applyBorder="1" applyAlignment="1">
      <alignment horizontal="center" vertical="center"/>
    </xf>
    <xf numFmtId="0" fontId="16" fillId="2" borderId="16" xfId="6" applyFont="1" applyFill="1" applyBorder="1" applyAlignment="1">
      <alignment horizontal="center" vertical="center"/>
    </xf>
    <xf numFmtId="0" fontId="16" fillId="2" borderId="16" xfId="6" applyFont="1" applyFill="1" applyBorder="1" applyAlignment="1">
      <alignment horizontal="center" vertical="center" wrapText="1"/>
    </xf>
    <xf numFmtId="0" fontId="6" fillId="2" borderId="51" xfId="6" applyFont="1" applyFill="1" applyBorder="1" applyAlignment="1">
      <alignment horizontal="center" vertical="center" wrapText="1"/>
    </xf>
    <xf numFmtId="0" fontId="16" fillId="2" borderId="34" xfId="6" applyFont="1" applyFill="1" applyBorder="1" applyAlignment="1">
      <alignment horizontal="center" vertical="center"/>
    </xf>
    <xf numFmtId="0" fontId="7" fillId="0" borderId="20" xfId="1" applyNumberFormat="1" applyFont="1" applyFill="1" applyBorder="1" applyAlignment="1">
      <alignment horizontal="center" vertical="center"/>
    </xf>
    <xf numFmtId="0" fontId="15" fillId="0" borderId="35" xfId="1" applyNumberFormat="1" applyFont="1" applyFill="1" applyBorder="1" applyAlignment="1">
      <alignment horizontal="center" vertical="center"/>
    </xf>
    <xf numFmtId="0" fontId="6" fillId="2" borderId="9" xfId="6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vertical="center"/>
    </xf>
    <xf numFmtId="0" fontId="6" fillId="2" borderId="10" xfId="6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 wrapText="1" shrinkToFit="1"/>
    </xf>
    <xf numFmtId="0" fontId="7" fillId="2" borderId="13" xfId="0" applyFont="1" applyFill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 shrinkToFit="1"/>
    </xf>
    <xf numFmtId="0" fontId="7" fillId="2" borderId="36" xfId="0" applyFont="1" applyFill="1" applyBorder="1" applyAlignment="1">
      <alignment horizontal="center" vertical="center" wrapText="1" shrinkToFit="1"/>
    </xf>
    <xf numFmtId="0" fontId="14" fillId="2" borderId="5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 shrinkToFit="1"/>
    </xf>
    <xf numFmtId="0" fontId="18" fillId="2" borderId="11" xfId="0" applyFont="1" applyFill="1" applyBorder="1"/>
    <xf numFmtId="0" fontId="6" fillId="0" borderId="39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15" fillId="0" borderId="20" xfId="0" applyFont="1" applyBorder="1" applyAlignment="1">
      <alignment horizontal="center" vertical="center" wrapText="1" shrinkToFit="1"/>
    </xf>
    <xf numFmtId="0" fontId="20" fillId="2" borderId="20" xfId="0" applyFont="1" applyFill="1" applyBorder="1" applyAlignment="1">
      <alignment horizontal="center" vertical="center" wrapText="1" shrinkToFit="1"/>
    </xf>
    <xf numFmtId="0" fontId="20" fillId="2" borderId="35" xfId="0" applyFont="1" applyFill="1" applyBorder="1" applyAlignment="1">
      <alignment horizontal="center" vertical="center" wrapText="1" shrinkToFit="1"/>
    </xf>
    <xf numFmtId="0" fontId="14" fillId="2" borderId="15" xfId="0" applyFont="1" applyFill="1" applyBorder="1" applyAlignment="1">
      <alignment horizontal="center" vertical="center" wrapText="1" shrinkToFit="1"/>
    </xf>
    <xf numFmtId="0" fontId="8" fillId="2" borderId="53" xfId="0" applyFont="1" applyFill="1" applyBorder="1" applyAlignment="1">
      <alignment horizontal="center" vertical="center" wrapText="1" shrinkToFit="1"/>
    </xf>
    <xf numFmtId="0" fontId="20" fillId="0" borderId="11" xfId="0" applyFont="1" applyBorder="1" applyAlignment="1">
      <alignment horizontal="center" vertical="center" wrapText="1" shrinkToFit="1"/>
    </xf>
    <xf numFmtId="0" fontId="14" fillId="2" borderId="11" xfId="0" applyFont="1" applyFill="1" applyBorder="1" applyAlignment="1">
      <alignment horizontal="center" vertical="center" wrapText="1" shrinkToFit="1"/>
    </xf>
    <xf numFmtId="0" fontId="8" fillId="2" borderId="47" xfId="0" applyFont="1" applyFill="1" applyBorder="1" applyAlignment="1">
      <alignment horizontal="center" vertical="center" wrapText="1" shrinkToFit="1"/>
    </xf>
    <xf numFmtId="0" fontId="20" fillId="0" borderId="16" xfId="0" applyFont="1" applyBorder="1" applyAlignment="1">
      <alignment horizontal="center" vertical="center" wrapText="1" shrinkToFit="1"/>
    </xf>
    <xf numFmtId="0" fontId="14" fillId="2" borderId="16" xfId="0" applyFont="1" applyFill="1" applyBorder="1" applyAlignment="1">
      <alignment horizontal="center" vertical="center" wrapText="1" shrinkToFit="1"/>
    </xf>
    <xf numFmtId="0" fontId="8" fillId="2" borderId="51" xfId="0" applyFont="1" applyFill="1" applyBorder="1" applyAlignment="1">
      <alignment horizontal="center" vertical="center" wrapText="1" shrinkToFit="1"/>
    </xf>
    <xf numFmtId="0" fontId="20" fillId="2" borderId="27" xfId="0" applyFont="1" applyFill="1" applyBorder="1" applyAlignment="1">
      <alignment horizontal="center" vertical="center" wrapText="1" shrinkToFit="1"/>
    </xf>
    <xf numFmtId="0" fontId="20" fillId="2" borderId="38" xfId="0" applyFont="1" applyFill="1" applyBorder="1" applyAlignment="1">
      <alignment horizontal="center" vertical="center" wrapText="1" shrinkToFit="1"/>
    </xf>
    <xf numFmtId="0" fontId="15" fillId="0" borderId="38" xfId="0" applyFont="1" applyBorder="1" applyAlignment="1">
      <alignment horizontal="center" vertical="center" wrapText="1" shrinkToFit="1"/>
    </xf>
    <xf numFmtId="0" fontId="7" fillId="2" borderId="17" xfId="0" applyFont="1" applyFill="1" applyBorder="1" applyAlignment="1">
      <alignment horizontal="left" vertical="center" wrapText="1" shrinkToFit="1"/>
    </xf>
    <xf numFmtId="0" fontId="7" fillId="2" borderId="27" xfId="0" applyFont="1" applyFill="1" applyBorder="1" applyAlignment="1">
      <alignment horizontal="left" vertical="center" wrapText="1" shrinkToFit="1"/>
    </xf>
    <xf numFmtId="0" fontId="7" fillId="2" borderId="20" xfId="0" applyFont="1" applyFill="1" applyBorder="1" applyAlignment="1">
      <alignment horizontal="left" vertical="center" wrapText="1" shrinkToFit="1"/>
    </xf>
    <xf numFmtId="0" fontId="3" fillId="2" borderId="0" xfId="2" applyFont="1" applyFill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 wrapText="1" shrinkToFit="1"/>
    </xf>
    <xf numFmtId="0" fontId="4" fillId="4" borderId="29" xfId="0" applyFont="1" applyFill="1" applyBorder="1" applyAlignment="1">
      <alignment horizontal="center" vertical="center" wrapText="1" shrinkToFit="1"/>
    </xf>
    <xf numFmtId="0" fontId="14" fillId="2" borderId="16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 wrapText="1" shrinkToFit="1"/>
    </xf>
    <xf numFmtId="0" fontId="7" fillId="5" borderId="21" xfId="0" applyFont="1" applyFill="1" applyBorder="1" applyAlignment="1">
      <alignment horizontal="center" vertical="center" wrapText="1" shrinkToFit="1"/>
    </xf>
    <xf numFmtId="0" fontId="7" fillId="5" borderId="18" xfId="0" applyFont="1" applyFill="1" applyBorder="1" applyAlignment="1">
      <alignment horizontal="center" vertical="center" wrapText="1" shrinkToFit="1"/>
    </xf>
    <xf numFmtId="0" fontId="5" fillId="2" borderId="45" xfId="0" applyFont="1" applyFill="1" applyBorder="1" applyAlignment="1">
      <alignment horizontal="center" vertical="center" wrapText="1"/>
    </xf>
  </cellXfs>
  <cellStyles count="9">
    <cellStyle name="Денежный 2" xfId="1" xr:uid="{8326ABB5-AF26-49AD-90A6-456013D8EC4E}"/>
    <cellStyle name="Обычный" xfId="0" builtinId="0"/>
    <cellStyle name="Обычный 2" xfId="2" xr:uid="{01DC4F34-886F-4713-AC2C-4619D06BAE0D}"/>
    <cellStyle name="Обычный 2 2 5" xfId="3" xr:uid="{EB5CEFF2-787C-4E8B-934D-9F51CD0FF9BD}"/>
    <cellStyle name="Обычный 2 3" xfId="4" xr:uid="{76467423-D67A-44D2-83F5-46C4C08389D1}"/>
    <cellStyle name="Обычный 2 3 3" xfId="5" xr:uid="{21886993-A360-4D47-B6A7-54DAD750A114}"/>
    <cellStyle name="Обычный 3" xfId="6" xr:uid="{F9ED75D4-4918-4AF1-9507-8B20AB5BEA46}"/>
    <cellStyle name="Обычный 3 5" xfId="8" xr:uid="{1F57694B-C1CD-4571-AB2C-EDB31B5D4B02}"/>
    <cellStyle name="Обычный 4" xfId="7" xr:uid="{53C7E953-EF8A-4C1A-B210-0C14161ED4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zp\&#1054;&#1073;&#1084;&#1077;&#1085;\&#1052;&#1077;&#1090;&#1086;&#1076;&#1080;&#1089;&#1090;&#1099;\&#1054;&#1041;&#1056;&#1040;&#1047;&#1054;&#1042;&#1040;&#1053;&#1048;&#1045;\2026\&#1043;&#1047;\&#1043;&#1047;-2026%20&#1064;&#1064;%20&#1060;&#1072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с. задание"/>
      <sheetName val="План комплектования"/>
      <sheetName val="СО"/>
      <sheetName val="КП ФССП"/>
      <sheetName val="КП ВС и Мнар"/>
      <sheetName val="Коэффициент результативности"/>
      <sheetName val="Иные работы (услуги)"/>
      <sheetName val="Расчет среднего за 2025 год"/>
      <sheetName val="КЦ 2026-2028 и КП 2026"/>
      <sheetName val="Прил к КП 2025 по ФССП"/>
      <sheetName val="Прил к КП 2025 ВС и МНАР"/>
      <sheetName val="КП 2026"/>
      <sheetName val="Прил к КП 2026 по ФССП"/>
      <sheetName val="Прил к КП 2026 ВС и МНАР"/>
    </sheetNames>
    <sheetDataSet>
      <sheetData sheetId="0" refreshError="1"/>
      <sheetData sheetId="1">
        <row r="11">
          <cell r="E11">
            <v>28</v>
          </cell>
        </row>
        <row r="17">
          <cell r="E17">
            <v>100</v>
          </cell>
        </row>
        <row r="21">
          <cell r="E21">
            <v>32</v>
          </cell>
        </row>
        <row r="23">
          <cell r="E23">
            <v>8</v>
          </cell>
        </row>
        <row r="31">
          <cell r="E31">
            <v>20</v>
          </cell>
        </row>
        <row r="36">
          <cell r="E36">
            <v>27</v>
          </cell>
        </row>
        <row r="40">
          <cell r="E40">
            <v>17</v>
          </cell>
        </row>
        <row r="42">
          <cell r="E42">
            <v>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F0FCA-4CFF-4BDE-AED9-8D69A56BA0BC}">
  <dimension ref="A1:R72"/>
  <sheetViews>
    <sheetView tabSelected="1" workbookViewId="0">
      <selection activeCell="D13" sqref="D13"/>
    </sheetView>
  </sheetViews>
  <sheetFormatPr defaultRowHeight="14.4" x14ac:dyDescent="0.3"/>
  <cols>
    <col min="2" max="2" width="21.88671875" customWidth="1"/>
    <col min="12" max="12" width="11.5546875" customWidth="1"/>
  </cols>
  <sheetData>
    <row r="1" spans="1:18" ht="22.8" x14ac:dyDescent="0.4">
      <c r="A1" s="266"/>
      <c r="B1" s="266"/>
      <c r="C1" s="2"/>
      <c r="D1" s="2"/>
      <c r="E1" s="2"/>
      <c r="F1" s="2"/>
      <c r="G1" s="2"/>
      <c r="H1" s="2"/>
      <c r="I1" s="2"/>
      <c r="J1" s="105"/>
      <c r="K1" s="10"/>
      <c r="L1" s="10"/>
      <c r="M1" s="11"/>
      <c r="N1" s="11"/>
      <c r="O1" s="11"/>
      <c r="P1" s="11"/>
      <c r="Q1" s="11"/>
      <c r="R1" s="11"/>
    </row>
    <row r="2" spans="1:18" ht="20.399999999999999" x14ac:dyDescent="0.3">
      <c r="A2" s="232" t="s">
        <v>42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18" ht="20.399999999999999" customHeight="1" x14ac:dyDescent="0.3">
      <c r="A3" s="181" t="s">
        <v>72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</row>
    <row r="4" spans="1:18" ht="30.6" customHeight="1" x14ac:dyDescent="0.3">
      <c r="A4" s="181"/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</row>
    <row r="5" spans="1:18" ht="40.799999999999997" customHeight="1" x14ac:dyDescent="0.3">
      <c r="A5" s="233" t="s">
        <v>73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</row>
    <row r="6" spans="1:18" ht="18.600000000000001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8" thickBot="1" x14ac:dyDescent="0.35">
      <c r="A7" s="267" t="s">
        <v>43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9"/>
      <c r="R7" s="270"/>
    </row>
    <row r="8" spans="1:18" ht="15.6" x14ac:dyDescent="0.3">
      <c r="A8" s="271" t="s">
        <v>44</v>
      </c>
      <c r="B8" s="272"/>
      <c r="C8" s="272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2"/>
      <c r="O8" s="272"/>
      <c r="P8" s="272"/>
      <c r="Q8" s="272"/>
      <c r="R8" s="273"/>
    </row>
    <row r="9" spans="1:18" ht="15.6" x14ac:dyDescent="0.3">
      <c r="A9" s="234" t="s">
        <v>0</v>
      </c>
      <c r="B9" s="236" t="s">
        <v>1</v>
      </c>
      <c r="C9" s="185" t="s">
        <v>2</v>
      </c>
      <c r="D9" s="185"/>
      <c r="E9" s="185"/>
      <c r="F9" s="185"/>
      <c r="G9" s="185"/>
      <c r="H9" s="185"/>
      <c r="I9" s="236" t="s">
        <v>3</v>
      </c>
      <c r="J9" s="236" t="s">
        <v>4</v>
      </c>
      <c r="K9" s="236" t="s">
        <v>5</v>
      </c>
      <c r="L9" s="236" t="s">
        <v>6</v>
      </c>
      <c r="M9" s="236" t="s">
        <v>7</v>
      </c>
      <c r="N9" s="236"/>
      <c r="O9" s="236"/>
      <c r="P9" s="236"/>
      <c r="Q9" s="236"/>
      <c r="R9" s="265"/>
    </row>
    <row r="10" spans="1:18" ht="15.6" x14ac:dyDescent="0.3">
      <c r="A10" s="234"/>
      <c r="B10" s="236"/>
      <c r="C10" s="185" t="s">
        <v>45</v>
      </c>
      <c r="D10" s="185"/>
      <c r="E10" s="185"/>
      <c r="F10" s="185"/>
      <c r="G10" s="185"/>
      <c r="H10" s="185"/>
      <c r="I10" s="236"/>
      <c r="J10" s="236"/>
      <c r="K10" s="236"/>
      <c r="L10" s="236"/>
      <c r="M10" s="185" t="s">
        <v>8</v>
      </c>
      <c r="N10" s="185" t="s">
        <v>9</v>
      </c>
      <c r="O10" s="185" t="s">
        <v>46</v>
      </c>
      <c r="P10" s="185" t="s">
        <v>10</v>
      </c>
      <c r="Q10" s="185" t="s">
        <v>74</v>
      </c>
      <c r="R10" s="230" t="s">
        <v>11</v>
      </c>
    </row>
    <row r="11" spans="1:18" ht="16.2" thickBot="1" x14ac:dyDescent="0.35">
      <c r="A11" s="235"/>
      <c r="B11" s="237"/>
      <c r="C11" s="71" t="s">
        <v>8</v>
      </c>
      <c r="D11" s="71" t="s">
        <v>9</v>
      </c>
      <c r="E11" s="71" t="s">
        <v>46</v>
      </c>
      <c r="F11" s="71" t="s">
        <v>10</v>
      </c>
      <c r="G11" s="71" t="s">
        <v>74</v>
      </c>
      <c r="H11" s="90" t="s">
        <v>11</v>
      </c>
      <c r="I11" s="237"/>
      <c r="J11" s="237"/>
      <c r="K11" s="237"/>
      <c r="L11" s="237"/>
      <c r="M11" s="206"/>
      <c r="N11" s="206"/>
      <c r="O11" s="206"/>
      <c r="P11" s="206"/>
      <c r="Q11" s="206"/>
      <c r="R11" s="231"/>
    </row>
    <row r="12" spans="1:18" ht="72.599999999999994" customHeight="1" x14ac:dyDescent="0.3">
      <c r="A12" s="76">
        <v>1</v>
      </c>
      <c r="B12" s="106" t="s">
        <v>31</v>
      </c>
      <c r="C12" s="73"/>
      <c r="D12" s="73"/>
      <c r="E12" s="73"/>
      <c r="F12" s="107">
        <f>'[1]План комплектования'!E11</f>
        <v>28</v>
      </c>
      <c r="G12" s="73"/>
      <c r="H12" s="77">
        <f>SUM(C12:F12)</f>
        <v>28</v>
      </c>
      <c r="I12" s="39">
        <v>2</v>
      </c>
      <c r="J12" s="39">
        <v>10</v>
      </c>
      <c r="K12" s="39" t="s">
        <v>14</v>
      </c>
      <c r="L12" s="39" t="s">
        <v>13</v>
      </c>
      <c r="M12" s="73">
        <f>C12*J12</f>
        <v>0</v>
      </c>
      <c r="N12" s="73">
        <f>D12*J12</f>
        <v>0</v>
      </c>
      <c r="O12" s="73">
        <f>E12*J12</f>
        <v>0</v>
      </c>
      <c r="P12" s="77">
        <f>F12*J12</f>
        <v>280</v>
      </c>
      <c r="Q12" s="77">
        <f>G12*J12</f>
        <v>0</v>
      </c>
      <c r="R12" s="108">
        <f>SUM(M12:Q12)</f>
        <v>280</v>
      </c>
    </row>
    <row r="13" spans="1:18" ht="63" customHeight="1" x14ac:dyDescent="0.3">
      <c r="A13" s="75">
        <v>2</v>
      </c>
      <c r="B13" s="17" t="s">
        <v>31</v>
      </c>
      <c r="C13" s="29"/>
      <c r="D13" s="29"/>
      <c r="E13" s="109">
        <f>'[1]План комплектования'!E17</f>
        <v>100</v>
      </c>
      <c r="F13" s="69"/>
      <c r="G13" s="69"/>
      <c r="H13" s="69">
        <f>SUM(C13:F13)</f>
        <v>100</v>
      </c>
      <c r="I13" s="32">
        <v>4</v>
      </c>
      <c r="J13" s="32">
        <v>10</v>
      </c>
      <c r="K13" s="32" t="s">
        <v>14</v>
      </c>
      <c r="L13" s="32" t="s">
        <v>13</v>
      </c>
      <c r="M13" s="29">
        <f t="shared" ref="M13:M16" si="0">C13*J13</f>
        <v>0</v>
      </c>
      <c r="N13" s="29">
        <f t="shared" ref="N13:N16" si="1">D13*J13</f>
        <v>0</v>
      </c>
      <c r="O13" s="29">
        <f>E13*J13</f>
        <v>1000</v>
      </c>
      <c r="P13" s="69">
        <f>F13*J13</f>
        <v>0</v>
      </c>
      <c r="Q13" s="69">
        <f>G13*J13</f>
        <v>0</v>
      </c>
      <c r="R13" s="110">
        <f t="shared" ref="R13:R16" si="2">SUM(M13:Q13)</f>
        <v>1000</v>
      </c>
    </row>
    <row r="14" spans="1:18" ht="65.400000000000006" customHeight="1" x14ac:dyDescent="0.3">
      <c r="A14" s="76">
        <v>3</v>
      </c>
      <c r="B14" s="17" t="s">
        <v>32</v>
      </c>
      <c r="C14" s="69"/>
      <c r="D14" s="69"/>
      <c r="E14" s="109">
        <f>'[1]План комплектования'!E17</f>
        <v>100</v>
      </c>
      <c r="F14" s="69"/>
      <c r="G14" s="69"/>
      <c r="H14" s="69">
        <f>SUM(C14:F14)</f>
        <v>100</v>
      </c>
      <c r="I14" s="69">
        <v>4</v>
      </c>
      <c r="J14" s="32">
        <v>14</v>
      </c>
      <c r="K14" s="31" t="s">
        <v>12</v>
      </c>
      <c r="L14" s="32" t="s">
        <v>13</v>
      </c>
      <c r="M14" s="29">
        <f t="shared" si="0"/>
        <v>0</v>
      </c>
      <c r="N14" s="29">
        <f t="shared" si="1"/>
        <v>0</v>
      </c>
      <c r="O14" s="29">
        <f>E14*J14</f>
        <v>1400</v>
      </c>
      <c r="P14" s="69">
        <f>F14*J14</f>
        <v>0</v>
      </c>
      <c r="Q14" s="69">
        <f>G14*J14</f>
        <v>0</v>
      </c>
      <c r="R14" s="110">
        <f t="shared" si="2"/>
        <v>1400</v>
      </c>
    </row>
    <row r="15" spans="1:18" ht="50.4" customHeight="1" x14ac:dyDescent="0.3">
      <c r="A15" s="75">
        <v>4</v>
      </c>
      <c r="B15" s="17" t="s">
        <v>32</v>
      </c>
      <c r="C15" s="69"/>
      <c r="D15" s="109">
        <f>'[1]План комплектования'!E21</f>
        <v>32</v>
      </c>
      <c r="E15" s="69"/>
      <c r="F15" s="69"/>
      <c r="G15" s="69"/>
      <c r="H15" s="109">
        <f>SUM(C15:F15)</f>
        <v>32</v>
      </c>
      <c r="I15" s="69">
        <v>6</v>
      </c>
      <c r="J15" s="32">
        <v>18</v>
      </c>
      <c r="K15" s="31" t="s">
        <v>15</v>
      </c>
      <c r="L15" s="32" t="s">
        <v>13</v>
      </c>
      <c r="M15" s="29">
        <f t="shared" si="0"/>
        <v>0</v>
      </c>
      <c r="N15" s="29">
        <f t="shared" si="1"/>
        <v>576</v>
      </c>
      <c r="O15" s="29">
        <f>E15*J15</f>
        <v>0</v>
      </c>
      <c r="P15" s="69">
        <f>F15*J15</f>
        <v>0</v>
      </c>
      <c r="Q15" s="69">
        <f>G15*J15</f>
        <v>0</v>
      </c>
      <c r="R15" s="110">
        <f t="shared" si="2"/>
        <v>576</v>
      </c>
    </row>
    <row r="16" spans="1:18" ht="54.6" customHeight="1" thickBot="1" x14ac:dyDescent="0.35">
      <c r="A16" s="76">
        <v>5</v>
      </c>
      <c r="B16" s="85" t="s">
        <v>32</v>
      </c>
      <c r="C16" s="111">
        <f>'[1]План комплектования'!E23</f>
        <v>8</v>
      </c>
      <c r="D16" s="34">
        <v>0</v>
      </c>
      <c r="E16" s="34">
        <v>0</v>
      </c>
      <c r="F16" s="34">
        <v>0</v>
      </c>
      <c r="G16" s="34"/>
      <c r="H16" s="34">
        <f>F16+E16+C16</f>
        <v>8</v>
      </c>
      <c r="I16" s="34">
        <v>4</v>
      </c>
      <c r="J16" s="35">
        <v>18</v>
      </c>
      <c r="K16" s="36" t="s">
        <v>15</v>
      </c>
      <c r="L16" s="35" t="s">
        <v>13</v>
      </c>
      <c r="M16" s="30">
        <f t="shared" si="0"/>
        <v>144</v>
      </c>
      <c r="N16" s="30">
        <f t="shared" si="1"/>
        <v>0</v>
      </c>
      <c r="O16" s="30">
        <f>E16*J16</f>
        <v>0</v>
      </c>
      <c r="P16" s="34">
        <f>F16*J16</f>
        <v>0</v>
      </c>
      <c r="Q16" s="34">
        <f>G16*J16</f>
        <v>0</v>
      </c>
      <c r="R16" s="112">
        <f t="shared" si="2"/>
        <v>144</v>
      </c>
    </row>
    <row r="17" spans="1:18" ht="16.2" thickBot="1" x14ac:dyDescent="0.35">
      <c r="A17" s="18"/>
      <c r="B17" s="19" t="s">
        <v>16</v>
      </c>
      <c r="C17" s="113">
        <f>SUM(C13:C16)</f>
        <v>8</v>
      </c>
      <c r="D17" s="113">
        <f>SUM(D13:D16)</f>
        <v>32</v>
      </c>
      <c r="E17" s="113">
        <f>SUM(E13:E16)</f>
        <v>200</v>
      </c>
      <c r="F17" s="113">
        <f>SUM(F12:F16)</f>
        <v>28</v>
      </c>
      <c r="G17" s="38"/>
      <c r="H17" s="38">
        <f>SUM(H12:H16)</f>
        <v>268</v>
      </c>
      <c r="I17" s="38">
        <f>SUM(I12:I16)</f>
        <v>20</v>
      </c>
      <c r="J17" s="38">
        <f>SUM(J12:J16)</f>
        <v>70</v>
      </c>
      <c r="K17" s="114"/>
      <c r="L17" s="114"/>
      <c r="M17" s="38">
        <f>SUM(M13:M16)</f>
        <v>144</v>
      </c>
      <c r="N17" s="38">
        <f>SUM(N13:N16)</f>
        <v>576</v>
      </c>
      <c r="O17" s="38">
        <f>SUM(O13:O16)</f>
        <v>2400</v>
      </c>
      <c r="P17" s="38">
        <f>SUM(P12:P16)</f>
        <v>280</v>
      </c>
      <c r="Q17" s="38">
        <f>SUM(Q12:Q16)</f>
        <v>0</v>
      </c>
      <c r="R17" s="115">
        <f>SUM(R12:R16)</f>
        <v>3400</v>
      </c>
    </row>
    <row r="18" spans="1:18" ht="18" thickBot="1" x14ac:dyDescent="0.35">
      <c r="A18" s="209" t="s">
        <v>47</v>
      </c>
      <c r="B18" s="210"/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1"/>
    </row>
    <row r="19" spans="1:18" ht="16.2" thickBot="1" x14ac:dyDescent="0.35">
      <c r="A19" s="227" t="s">
        <v>44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9"/>
    </row>
    <row r="20" spans="1:18" ht="15.6" x14ac:dyDescent="0.3">
      <c r="A20" s="196" t="s">
        <v>0</v>
      </c>
      <c r="B20" s="198" t="s">
        <v>1</v>
      </c>
      <c r="C20" s="217" t="s">
        <v>2</v>
      </c>
      <c r="D20" s="218"/>
      <c r="E20" s="218"/>
      <c r="F20" s="218"/>
      <c r="G20" s="218"/>
      <c r="H20" s="218"/>
      <c r="I20" s="198" t="s">
        <v>3</v>
      </c>
      <c r="J20" s="198" t="s">
        <v>4</v>
      </c>
      <c r="K20" s="198" t="s">
        <v>5</v>
      </c>
      <c r="L20" s="198" t="s">
        <v>6</v>
      </c>
      <c r="M20" s="219" t="s">
        <v>7</v>
      </c>
      <c r="N20" s="219"/>
      <c r="O20" s="219"/>
      <c r="P20" s="219"/>
      <c r="Q20" s="203"/>
      <c r="R20" s="220"/>
    </row>
    <row r="21" spans="1:18" ht="15.6" x14ac:dyDescent="0.3">
      <c r="A21" s="197"/>
      <c r="B21" s="199"/>
      <c r="C21" s="185" t="s">
        <v>45</v>
      </c>
      <c r="D21" s="185"/>
      <c r="E21" s="185"/>
      <c r="F21" s="185"/>
      <c r="G21" s="185"/>
      <c r="H21" s="185"/>
      <c r="I21" s="199"/>
      <c r="J21" s="199"/>
      <c r="K21" s="199"/>
      <c r="L21" s="199"/>
      <c r="M21" s="185" t="s">
        <v>8</v>
      </c>
      <c r="N21" s="186" t="s">
        <v>9</v>
      </c>
      <c r="O21" s="185" t="s">
        <v>46</v>
      </c>
      <c r="P21" s="185" t="s">
        <v>10</v>
      </c>
      <c r="Q21" s="185" t="s">
        <v>74</v>
      </c>
      <c r="R21" s="188" t="s">
        <v>11</v>
      </c>
    </row>
    <row r="22" spans="1:18" ht="16.2" thickBot="1" x14ac:dyDescent="0.35">
      <c r="A22" s="215"/>
      <c r="B22" s="216"/>
      <c r="C22" s="71" t="s">
        <v>8</v>
      </c>
      <c r="D22" s="71" t="s">
        <v>9</v>
      </c>
      <c r="E22" s="71" t="s">
        <v>46</v>
      </c>
      <c r="F22" s="71" t="s">
        <v>10</v>
      </c>
      <c r="G22" s="71" t="s">
        <v>74</v>
      </c>
      <c r="H22" s="90" t="s">
        <v>11</v>
      </c>
      <c r="I22" s="216"/>
      <c r="J22" s="216"/>
      <c r="K22" s="216"/>
      <c r="L22" s="216"/>
      <c r="M22" s="206"/>
      <c r="N22" s="207"/>
      <c r="O22" s="206"/>
      <c r="P22" s="206"/>
      <c r="Q22" s="206"/>
      <c r="R22" s="208"/>
    </row>
    <row r="23" spans="1:18" ht="101.4" customHeight="1" thickBot="1" x14ac:dyDescent="0.35">
      <c r="A23" s="21">
        <v>1</v>
      </c>
      <c r="B23" s="101" t="s">
        <v>17</v>
      </c>
      <c r="C23" s="77"/>
      <c r="D23" s="77"/>
      <c r="E23" s="77">
        <v>2</v>
      </c>
      <c r="F23" s="77"/>
      <c r="G23" s="77"/>
      <c r="H23" s="77">
        <f>SUM(C23:F23)</f>
        <v>2</v>
      </c>
      <c r="I23" s="77">
        <v>1</v>
      </c>
      <c r="J23" s="39">
        <v>4</v>
      </c>
      <c r="K23" s="39" t="s">
        <v>75</v>
      </c>
      <c r="L23" s="39" t="s">
        <v>25</v>
      </c>
      <c r="M23" s="39">
        <f>C23*J23</f>
        <v>0</v>
      </c>
      <c r="N23" s="39">
        <f>D23*J23</f>
        <v>0</v>
      </c>
      <c r="O23" s="39">
        <f>E23*J23</f>
        <v>8</v>
      </c>
      <c r="P23" s="39">
        <f>F23*J23</f>
        <v>0</v>
      </c>
      <c r="Q23" s="78">
        <f>G23*J23</f>
        <v>0</v>
      </c>
      <c r="R23" s="40">
        <f>P23+O23+M23+N23+Q23</f>
        <v>8</v>
      </c>
    </row>
    <row r="24" spans="1:18" ht="16.2" thickBot="1" x14ac:dyDescent="0.35">
      <c r="A24" s="22"/>
      <c r="B24" s="23" t="s">
        <v>16</v>
      </c>
      <c r="C24" s="41">
        <f t="shared" ref="C24:H24" si="3">SUM(C23:C23)</f>
        <v>0</v>
      </c>
      <c r="D24" s="41">
        <f t="shared" si="3"/>
        <v>0</v>
      </c>
      <c r="E24" s="41">
        <f t="shared" si="3"/>
        <v>2</v>
      </c>
      <c r="F24" s="41">
        <f t="shared" si="3"/>
        <v>0</v>
      </c>
      <c r="G24" s="41">
        <f t="shared" si="3"/>
        <v>0</v>
      </c>
      <c r="H24" s="41">
        <f t="shared" si="3"/>
        <v>2</v>
      </c>
      <c r="I24" s="41"/>
      <c r="J24" s="41"/>
      <c r="K24" s="41"/>
      <c r="L24" s="41"/>
      <c r="M24" s="8">
        <f t="shared" ref="M24:R24" si="4">SUM(M23:M23)</f>
        <v>0</v>
      </c>
      <c r="N24" s="8">
        <f t="shared" si="4"/>
        <v>0</v>
      </c>
      <c r="O24" s="8">
        <f t="shared" si="4"/>
        <v>8</v>
      </c>
      <c r="P24" s="41">
        <f t="shared" si="4"/>
        <v>0</v>
      </c>
      <c r="Q24" s="41">
        <f t="shared" si="4"/>
        <v>0</v>
      </c>
      <c r="R24" s="42">
        <f t="shared" si="4"/>
        <v>8</v>
      </c>
    </row>
    <row r="25" spans="1:18" ht="18" thickBot="1" x14ac:dyDescent="0.35">
      <c r="A25" s="190" t="s">
        <v>48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263"/>
      <c r="R25" s="192"/>
    </row>
    <row r="26" spans="1:18" ht="16.2" thickBot="1" x14ac:dyDescent="0.35">
      <c r="A26" s="227" t="s">
        <v>44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9"/>
    </row>
    <row r="27" spans="1:18" ht="15.6" x14ac:dyDescent="0.3">
      <c r="A27" s="196" t="s">
        <v>0</v>
      </c>
      <c r="B27" s="198" t="s">
        <v>1</v>
      </c>
      <c r="C27" s="200" t="s">
        <v>2</v>
      </c>
      <c r="D27" s="201"/>
      <c r="E27" s="201"/>
      <c r="F27" s="201"/>
      <c r="G27" s="201"/>
      <c r="H27" s="202"/>
      <c r="I27" s="198" t="s">
        <v>3</v>
      </c>
      <c r="J27" s="198" t="s">
        <v>4</v>
      </c>
      <c r="K27" s="198" t="s">
        <v>5</v>
      </c>
      <c r="L27" s="198" t="s">
        <v>6</v>
      </c>
      <c r="M27" s="203" t="s">
        <v>7</v>
      </c>
      <c r="N27" s="204"/>
      <c r="O27" s="204"/>
      <c r="P27" s="204"/>
      <c r="Q27" s="204"/>
      <c r="R27" s="205"/>
    </row>
    <row r="28" spans="1:18" ht="15.6" x14ac:dyDescent="0.3">
      <c r="A28" s="197"/>
      <c r="B28" s="199"/>
      <c r="C28" s="182" t="s">
        <v>45</v>
      </c>
      <c r="D28" s="183"/>
      <c r="E28" s="183"/>
      <c r="F28" s="183"/>
      <c r="G28" s="183"/>
      <c r="H28" s="184"/>
      <c r="I28" s="199"/>
      <c r="J28" s="199"/>
      <c r="K28" s="199"/>
      <c r="L28" s="199"/>
      <c r="M28" s="185" t="s">
        <v>8</v>
      </c>
      <c r="N28" s="186" t="s">
        <v>9</v>
      </c>
      <c r="O28" s="185" t="s">
        <v>46</v>
      </c>
      <c r="P28" s="185" t="s">
        <v>10</v>
      </c>
      <c r="Q28" s="185" t="s">
        <v>74</v>
      </c>
      <c r="R28" s="188" t="s">
        <v>11</v>
      </c>
    </row>
    <row r="29" spans="1:18" ht="16.2" thickBot="1" x14ac:dyDescent="0.35">
      <c r="A29" s="215"/>
      <c r="B29" s="216"/>
      <c r="C29" s="71" t="s">
        <v>8</v>
      </c>
      <c r="D29" s="71" t="s">
        <v>9</v>
      </c>
      <c r="E29" s="71" t="s">
        <v>46</v>
      </c>
      <c r="F29" s="71" t="s">
        <v>10</v>
      </c>
      <c r="G29" s="116" t="s">
        <v>49</v>
      </c>
      <c r="H29" s="90" t="s">
        <v>11</v>
      </c>
      <c r="I29" s="216"/>
      <c r="J29" s="216"/>
      <c r="K29" s="216"/>
      <c r="L29" s="216"/>
      <c r="M29" s="206"/>
      <c r="N29" s="207"/>
      <c r="O29" s="206"/>
      <c r="P29" s="206"/>
      <c r="Q29" s="206"/>
      <c r="R29" s="208"/>
    </row>
    <row r="30" spans="1:18" ht="164.4" customHeight="1" x14ac:dyDescent="0.3">
      <c r="A30" s="27">
        <v>1</v>
      </c>
      <c r="B30" s="117" t="s">
        <v>76</v>
      </c>
      <c r="C30" s="118"/>
      <c r="D30" s="118"/>
      <c r="E30" s="118">
        <v>20</v>
      </c>
      <c r="F30" s="118">
        <v>10</v>
      </c>
      <c r="G30" s="119">
        <v>10</v>
      </c>
      <c r="H30" s="118">
        <f>E30+F30+G30</f>
        <v>40</v>
      </c>
      <c r="I30" s="118">
        <v>3</v>
      </c>
      <c r="J30" s="118">
        <v>2</v>
      </c>
      <c r="K30" s="120" t="s">
        <v>77</v>
      </c>
      <c r="L30" s="39" t="s">
        <v>78</v>
      </c>
      <c r="M30" s="121">
        <f t="shared" ref="M30:O39" si="5">C30*H30</f>
        <v>0</v>
      </c>
      <c r="N30" s="121">
        <f t="shared" si="5"/>
        <v>0</v>
      </c>
      <c r="O30" s="121">
        <f t="shared" si="5"/>
        <v>40</v>
      </c>
      <c r="P30" s="121">
        <f>F30*J30</f>
        <v>20</v>
      </c>
      <c r="Q30" s="121">
        <f>G30*J30</f>
        <v>20</v>
      </c>
      <c r="R30" s="122">
        <f>SUM(M30:Q30)</f>
        <v>80</v>
      </c>
    </row>
    <row r="31" spans="1:18" ht="107.4" customHeight="1" x14ac:dyDescent="0.3">
      <c r="A31" s="25">
        <v>2</v>
      </c>
      <c r="B31" s="6" t="s">
        <v>79</v>
      </c>
      <c r="C31" s="88"/>
      <c r="D31" s="88"/>
      <c r="E31" s="88">
        <v>20</v>
      </c>
      <c r="F31" s="88">
        <v>20</v>
      </c>
      <c r="G31" s="123">
        <v>20</v>
      </c>
      <c r="H31" s="118">
        <f t="shared" ref="H31:H39" si="6">E31+F31+G31</f>
        <v>60</v>
      </c>
      <c r="I31" s="88">
        <v>3</v>
      </c>
      <c r="J31" s="88">
        <v>3</v>
      </c>
      <c r="K31" s="31" t="s">
        <v>34</v>
      </c>
      <c r="L31" s="39" t="s">
        <v>78</v>
      </c>
      <c r="M31" s="46">
        <f t="shared" si="5"/>
        <v>0</v>
      </c>
      <c r="N31" s="46">
        <f t="shared" si="5"/>
        <v>0</v>
      </c>
      <c r="O31" s="46">
        <f t="shared" si="5"/>
        <v>60</v>
      </c>
      <c r="P31" s="46">
        <f t="shared" ref="P31:P39" si="7">F31*J31</f>
        <v>60</v>
      </c>
      <c r="Q31" s="121">
        <f t="shared" ref="Q31:Q39" si="8">G31*J31</f>
        <v>60</v>
      </c>
      <c r="R31" s="122">
        <f t="shared" ref="R31:R39" si="9">SUM(M31:Q31)</f>
        <v>180</v>
      </c>
    </row>
    <row r="32" spans="1:18" ht="85.8" customHeight="1" x14ac:dyDescent="0.3">
      <c r="A32" s="25">
        <v>3</v>
      </c>
      <c r="B32" s="6" t="s">
        <v>80</v>
      </c>
      <c r="C32" s="88"/>
      <c r="D32" s="88"/>
      <c r="E32" s="88">
        <v>10</v>
      </c>
      <c r="F32" s="88">
        <v>15</v>
      </c>
      <c r="G32" s="123">
        <v>15</v>
      </c>
      <c r="H32" s="118">
        <f t="shared" si="6"/>
        <v>40</v>
      </c>
      <c r="I32" s="88">
        <v>3</v>
      </c>
      <c r="J32" s="88">
        <v>3</v>
      </c>
      <c r="K32" s="31" t="s">
        <v>81</v>
      </c>
      <c r="L32" s="39" t="s">
        <v>78</v>
      </c>
      <c r="M32" s="46">
        <f t="shared" si="5"/>
        <v>0</v>
      </c>
      <c r="N32" s="46">
        <f t="shared" si="5"/>
        <v>0</v>
      </c>
      <c r="O32" s="46">
        <f t="shared" si="5"/>
        <v>30</v>
      </c>
      <c r="P32" s="46">
        <f t="shared" si="7"/>
        <v>45</v>
      </c>
      <c r="Q32" s="121">
        <f t="shared" si="8"/>
        <v>45</v>
      </c>
      <c r="R32" s="122">
        <f t="shared" si="9"/>
        <v>120</v>
      </c>
    </row>
    <row r="33" spans="1:18" ht="97.8" customHeight="1" x14ac:dyDescent="0.3">
      <c r="A33" s="25">
        <v>4</v>
      </c>
      <c r="B33" s="6" t="s">
        <v>51</v>
      </c>
      <c r="C33" s="88"/>
      <c r="D33" s="88"/>
      <c r="E33" s="88">
        <v>15</v>
      </c>
      <c r="F33" s="88">
        <v>15</v>
      </c>
      <c r="G33" s="123">
        <v>10</v>
      </c>
      <c r="H33" s="118">
        <f t="shared" si="6"/>
        <v>40</v>
      </c>
      <c r="I33" s="88">
        <v>3</v>
      </c>
      <c r="J33" s="123">
        <v>1</v>
      </c>
      <c r="K33" s="31" t="s">
        <v>21</v>
      </c>
      <c r="L33" s="39" t="s">
        <v>78</v>
      </c>
      <c r="M33" s="46">
        <f t="shared" si="5"/>
        <v>0</v>
      </c>
      <c r="N33" s="46">
        <f t="shared" si="5"/>
        <v>0</v>
      </c>
      <c r="O33" s="46">
        <f t="shared" si="5"/>
        <v>15</v>
      </c>
      <c r="P33" s="46">
        <f t="shared" si="7"/>
        <v>15</v>
      </c>
      <c r="Q33" s="121">
        <f t="shared" si="8"/>
        <v>10</v>
      </c>
      <c r="R33" s="122">
        <f t="shared" si="9"/>
        <v>40</v>
      </c>
    </row>
    <row r="34" spans="1:18" ht="82.2" customHeight="1" x14ac:dyDescent="0.3">
      <c r="A34" s="25">
        <v>5</v>
      </c>
      <c r="B34" s="6" t="s">
        <v>52</v>
      </c>
      <c r="C34" s="88"/>
      <c r="D34" s="88"/>
      <c r="E34" s="88">
        <v>10</v>
      </c>
      <c r="F34" s="88">
        <v>10</v>
      </c>
      <c r="G34" s="123">
        <v>10</v>
      </c>
      <c r="H34" s="118">
        <f t="shared" si="6"/>
        <v>30</v>
      </c>
      <c r="I34" s="88">
        <v>2</v>
      </c>
      <c r="J34" s="88">
        <v>4</v>
      </c>
      <c r="K34" s="31" t="s">
        <v>19</v>
      </c>
      <c r="L34" s="39" t="s">
        <v>78</v>
      </c>
      <c r="M34" s="46">
        <f t="shared" si="5"/>
        <v>0</v>
      </c>
      <c r="N34" s="46">
        <f t="shared" si="5"/>
        <v>0</v>
      </c>
      <c r="O34" s="46">
        <f t="shared" si="5"/>
        <v>40</v>
      </c>
      <c r="P34" s="46">
        <f t="shared" si="7"/>
        <v>40</v>
      </c>
      <c r="Q34" s="121">
        <f t="shared" si="8"/>
        <v>40</v>
      </c>
      <c r="R34" s="122">
        <f t="shared" si="9"/>
        <v>120</v>
      </c>
    </row>
    <row r="35" spans="1:18" ht="69.599999999999994" customHeight="1" x14ac:dyDescent="0.3">
      <c r="A35" s="25">
        <v>6</v>
      </c>
      <c r="B35" s="6" t="s">
        <v>82</v>
      </c>
      <c r="C35" s="88"/>
      <c r="D35" s="88"/>
      <c r="E35" s="88">
        <v>10</v>
      </c>
      <c r="F35" s="88">
        <v>20</v>
      </c>
      <c r="G35" s="123">
        <v>10</v>
      </c>
      <c r="H35" s="118">
        <f t="shared" si="6"/>
        <v>40</v>
      </c>
      <c r="I35" s="88">
        <v>3</v>
      </c>
      <c r="J35" s="123">
        <v>3</v>
      </c>
      <c r="K35" s="31" t="s">
        <v>59</v>
      </c>
      <c r="L35" s="39" t="s">
        <v>78</v>
      </c>
      <c r="M35" s="46">
        <f t="shared" si="5"/>
        <v>0</v>
      </c>
      <c r="N35" s="46">
        <f t="shared" si="5"/>
        <v>0</v>
      </c>
      <c r="O35" s="46">
        <f t="shared" si="5"/>
        <v>30</v>
      </c>
      <c r="P35" s="46">
        <f t="shared" si="7"/>
        <v>60</v>
      </c>
      <c r="Q35" s="121">
        <f t="shared" si="8"/>
        <v>30</v>
      </c>
      <c r="R35" s="122">
        <f t="shared" si="9"/>
        <v>120</v>
      </c>
    </row>
    <row r="36" spans="1:18" ht="77.400000000000006" customHeight="1" x14ac:dyDescent="0.3">
      <c r="A36" s="25">
        <v>7</v>
      </c>
      <c r="B36" s="6" t="s">
        <v>33</v>
      </c>
      <c r="C36" s="88"/>
      <c r="D36" s="88"/>
      <c r="E36" s="88">
        <v>20</v>
      </c>
      <c r="F36" s="88">
        <v>20</v>
      </c>
      <c r="G36" s="123">
        <v>20</v>
      </c>
      <c r="H36" s="118">
        <f t="shared" si="6"/>
        <v>60</v>
      </c>
      <c r="I36" s="88">
        <v>3</v>
      </c>
      <c r="J36" s="88">
        <v>2</v>
      </c>
      <c r="K36" s="31" t="s">
        <v>15</v>
      </c>
      <c r="L36" s="39" t="s">
        <v>78</v>
      </c>
      <c r="M36" s="46">
        <f t="shared" si="5"/>
        <v>0</v>
      </c>
      <c r="N36" s="46">
        <f t="shared" si="5"/>
        <v>0</v>
      </c>
      <c r="O36" s="46">
        <f t="shared" si="5"/>
        <v>40</v>
      </c>
      <c r="P36" s="46">
        <f t="shared" si="7"/>
        <v>40</v>
      </c>
      <c r="Q36" s="121">
        <f t="shared" si="8"/>
        <v>40</v>
      </c>
      <c r="R36" s="122">
        <f t="shared" si="9"/>
        <v>120</v>
      </c>
    </row>
    <row r="37" spans="1:18" ht="84" customHeight="1" x14ac:dyDescent="0.3">
      <c r="A37" s="25">
        <v>8</v>
      </c>
      <c r="B37" s="6" t="s">
        <v>53</v>
      </c>
      <c r="C37" s="88"/>
      <c r="D37" s="88"/>
      <c r="E37" s="88">
        <v>10</v>
      </c>
      <c r="F37" s="88">
        <v>10</v>
      </c>
      <c r="G37" s="123">
        <v>10</v>
      </c>
      <c r="H37" s="118">
        <f t="shared" si="6"/>
        <v>30</v>
      </c>
      <c r="I37" s="88">
        <v>2</v>
      </c>
      <c r="J37" s="88">
        <v>4</v>
      </c>
      <c r="K37" s="31" t="s">
        <v>22</v>
      </c>
      <c r="L37" s="39" t="s">
        <v>78</v>
      </c>
      <c r="M37" s="46">
        <f t="shared" si="5"/>
        <v>0</v>
      </c>
      <c r="N37" s="46">
        <f t="shared" si="5"/>
        <v>0</v>
      </c>
      <c r="O37" s="46">
        <f t="shared" si="5"/>
        <v>40</v>
      </c>
      <c r="P37" s="46">
        <f t="shared" si="7"/>
        <v>40</v>
      </c>
      <c r="Q37" s="121">
        <f t="shared" si="8"/>
        <v>40</v>
      </c>
      <c r="R37" s="122">
        <f t="shared" si="9"/>
        <v>120</v>
      </c>
    </row>
    <row r="38" spans="1:18" ht="70.8" customHeight="1" x14ac:dyDescent="0.3">
      <c r="A38" s="25">
        <v>9</v>
      </c>
      <c r="B38" s="6" t="s">
        <v>83</v>
      </c>
      <c r="C38" s="88"/>
      <c r="D38" s="88"/>
      <c r="E38" s="88">
        <v>10</v>
      </c>
      <c r="F38" s="88">
        <v>20</v>
      </c>
      <c r="G38" s="123">
        <v>10</v>
      </c>
      <c r="H38" s="118">
        <f t="shared" si="6"/>
        <v>40</v>
      </c>
      <c r="I38" s="88">
        <v>3</v>
      </c>
      <c r="J38" s="88">
        <v>3</v>
      </c>
      <c r="K38" s="31" t="s">
        <v>22</v>
      </c>
      <c r="L38" s="39" t="s">
        <v>78</v>
      </c>
      <c r="M38" s="46">
        <f t="shared" si="5"/>
        <v>0</v>
      </c>
      <c r="N38" s="46">
        <f t="shared" si="5"/>
        <v>0</v>
      </c>
      <c r="O38" s="46">
        <f t="shared" si="5"/>
        <v>30</v>
      </c>
      <c r="P38" s="46">
        <f t="shared" si="7"/>
        <v>60</v>
      </c>
      <c r="Q38" s="121">
        <f t="shared" si="8"/>
        <v>30</v>
      </c>
      <c r="R38" s="122">
        <f t="shared" si="9"/>
        <v>120</v>
      </c>
    </row>
    <row r="39" spans="1:18" ht="81" customHeight="1" thickBot="1" x14ac:dyDescent="0.35">
      <c r="A39" s="66">
        <v>10</v>
      </c>
      <c r="B39" s="124" t="s">
        <v>54</v>
      </c>
      <c r="C39" s="125"/>
      <c r="D39" s="125"/>
      <c r="E39" s="125">
        <v>15</v>
      </c>
      <c r="F39" s="125">
        <v>15</v>
      </c>
      <c r="G39" s="126">
        <v>30</v>
      </c>
      <c r="H39" s="127">
        <f t="shared" si="6"/>
        <v>60</v>
      </c>
      <c r="I39" s="125">
        <v>3</v>
      </c>
      <c r="J39" s="125">
        <v>2</v>
      </c>
      <c r="K39" s="36" t="s">
        <v>29</v>
      </c>
      <c r="L39" s="39" t="s">
        <v>78</v>
      </c>
      <c r="M39" s="128">
        <f t="shared" si="5"/>
        <v>0</v>
      </c>
      <c r="N39" s="128">
        <f t="shared" si="5"/>
        <v>0</v>
      </c>
      <c r="O39" s="128">
        <f t="shared" si="5"/>
        <v>30</v>
      </c>
      <c r="P39" s="128">
        <f t="shared" si="7"/>
        <v>30</v>
      </c>
      <c r="Q39" s="129">
        <f t="shared" si="8"/>
        <v>60</v>
      </c>
      <c r="R39" s="130">
        <f t="shared" si="9"/>
        <v>120</v>
      </c>
    </row>
    <row r="40" spans="1:18" ht="16.2" thickBot="1" x14ac:dyDescent="0.35">
      <c r="A40" s="22"/>
      <c r="B40" s="23" t="s">
        <v>16</v>
      </c>
      <c r="C40" s="41">
        <f t="shared" ref="C40:J40" si="10">SUM(C30:C39)</f>
        <v>0</v>
      </c>
      <c r="D40" s="41">
        <f t="shared" si="10"/>
        <v>0</v>
      </c>
      <c r="E40" s="41">
        <f t="shared" si="10"/>
        <v>140</v>
      </c>
      <c r="F40" s="41">
        <f t="shared" si="10"/>
        <v>155</v>
      </c>
      <c r="G40" s="131">
        <f t="shared" si="10"/>
        <v>145</v>
      </c>
      <c r="H40" s="41">
        <f t="shared" si="10"/>
        <v>440</v>
      </c>
      <c r="I40" s="41">
        <f t="shared" si="10"/>
        <v>28</v>
      </c>
      <c r="J40" s="41">
        <f t="shared" si="10"/>
        <v>27</v>
      </c>
      <c r="K40" s="41"/>
      <c r="L40" s="41"/>
      <c r="M40" s="41">
        <f t="shared" ref="M40:R40" si="11">SUM(M30:M39)</f>
        <v>0</v>
      </c>
      <c r="N40" s="41">
        <f t="shared" si="11"/>
        <v>0</v>
      </c>
      <c r="O40" s="41">
        <f t="shared" si="11"/>
        <v>355</v>
      </c>
      <c r="P40" s="41">
        <f t="shared" si="11"/>
        <v>410</v>
      </c>
      <c r="Q40" s="41">
        <f t="shared" si="11"/>
        <v>375</v>
      </c>
      <c r="R40" s="42">
        <f t="shared" si="11"/>
        <v>1140</v>
      </c>
    </row>
    <row r="41" spans="1:18" ht="18" thickBot="1" x14ac:dyDescent="0.35">
      <c r="A41" s="221" t="s">
        <v>55</v>
      </c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64"/>
      <c r="R41" s="223"/>
    </row>
    <row r="42" spans="1:18" ht="16.2" thickBot="1" x14ac:dyDescent="0.35">
      <c r="A42" s="224" t="s">
        <v>18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6"/>
    </row>
    <row r="43" spans="1:18" ht="15.6" x14ac:dyDescent="0.3">
      <c r="A43" s="196" t="s">
        <v>0</v>
      </c>
      <c r="B43" s="198" t="s">
        <v>1</v>
      </c>
      <c r="C43" s="217" t="s">
        <v>2</v>
      </c>
      <c r="D43" s="218"/>
      <c r="E43" s="218"/>
      <c r="F43" s="218"/>
      <c r="G43" s="218"/>
      <c r="H43" s="218"/>
      <c r="I43" s="198" t="s">
        <v>3</v>
      </c>
      <c r="J43" s="198" t="s">
        <v>4</v>
      </c>
      <c r="K43" s="198" t="s">
        <v>5</v>
      </c>
      <c r="L43" s="198" t="s">
        <v>6</v>
      </c>
      <c r="M43" s="219" t="s">
        <v>7</v>
      </c>
      <c r="N43" s="219"/>
      <c r="O43" s="219"/>
      <c r="P43" s="219"/>
      <c r="Q43" s="203"/>
      <c r="R43" s="220"/>
    </row>
    <row r="44" spans="1:18" ht="15.6" x14ac:dyDescent="0.3">
      <c r="A44" s="197"/>
      <c r="B44" s="199"/>
      <c r="C44" s="185" t="s">
        <v>45</v>
      </c>
      <c r="D44" s="185"/>
      <c r="E44" s="185"/>
      <c r="F44" s="185"/>
      <c r="G44" s="185"/>
      <c r="H44" s="185"/>
      <c r="I44" s="199"/>
      <c r="J44" s="199"/>
      <c r="K44" s="199"/>
      <c r="L44" s="199"/>
      <c r="M44" s="185" t="s">
        <v>8</v>
      </c>
      <c r="N44" s="186" t="s">
        <v>9</v>
      </c>
      <c r="O44" s="185" t="s">
        <v>46</v>
      </c>
      <c r="P44" s="185" t="s">
        <v>10</v>
      </c>
      <c r="Q44" s="186" t="s">
        <v>74</v>
      </c>
      <c r="R44" s="188" t="s">
        <v>11</v>
      </c>
    </row>
    <row r="45" spans="1:18" ht="16.2" thickBot="1" x14ac:dyDescent="0.35">
      <c r="A45" s="215"/>
      <c r="B45" s="216"/>
      <c r="C45" s="71" t="s">
        <v>8</v>
      </c>
      <c r="D45" s="71" t="s">
        <v>9</v>
      </c>
      <c r="E45" s="71" t="s">
        <v>46</v>
      </c>
      <c r="F45" s="71" t="s">
        <v>10</v>
      </c>
      <c r="G45" s="71" t="s">
        <v>74</v>
      </c>
      <c r="H45" s="90" t="s">
        <v>11</v>
      </c>
      <c r="I45" s="216"/>
      <c r="J45" s="216"/>
      <c r="K45" s="216"/>
      <c r="L45" s="216"/>
      <c r="M45" s="206"/>
      <c r="N45" s="207"/>
      <c r="O45" s="206"/>
      <c r="P45" s="206"/>
      <c r="Q45" s="207"/>
      <c r="R45" s="208"/>
    </row>
    <row r="46" spans="1:18" ht="64.2" customHeight="1" x14ac:dyDescent="0.3">
      <c r="A46" s="27">
        <v>1</v>
      </c>
      <c r="B46" s="17" t="s">
        <v>31</v>
      </c>
      <c r="C46" s="132"/>
      <c r="D46" s="132"/>
      <c r="E46" s="132">
        <f>'[1]План комплектования'!E36</f>
        <v>27</v>
      </c>
      <c r="F46" s="132">
        <f>'[1]План комплектования'!E31</f>
        <v>20</v>
      </c>
      <c r="G46" s="5"/>
      <c r="H46" s="5">
        <f>C46+D46+E46+F46</f>
        <v>47</v>
      </c>
      <c r="I46" s="5">
        <v>2</v>
      </c>
      <c r="J46" s="83">
        <v>10</v>
      </c>
      <c r="K46" s="5" t="s">
        <v>12</v>
      </c>
      <c r="L46" s="5" t="s">
        <v>13</v>
      </c>
      <c r="M46" s="5"/>
      <c r="N46" s="5"/>
      <c r="O46" s="5">
        <f>E46*J46</f>
        <v>270</v>
      </c>
      <c r="P46" s="5">
        <f>F46*J46</f>
        <v>200</v>
      </c>
      <c r="Q46" s="133"/>
      <c r="R46" s="134">
        <f>SUM(M46:P46)</f>
        <v>470</v>
      </c>
    </row>
    <row r="47" spans="1:18" ht="48.6" customHeight="1" x14ac:dyDescent="0.3">
      <c r="A47" s="25">
        <v>3</v>
      </c>
      <c r="B47" s="17" t="s">
        <v>32</v>
      </c>
      <c r="C47" s="68"/>
      <c r="D47" s="68"/>
      <c r="E47" s="132">
        <f>'[1]План комплектования'!E36</f>
        <v>27</v>
      </c>
      <c r="F47" s="7"/>
      <c r="G47" s="7"/>
      <c r="H47" s="7">
        <f>C47+D47+E47+F47</f>
        <v>27</v>
      </c>
      <c r="I47" s="7">
        <v>2</v>
      </c>
      <c r="J47" s="63">
        <v>14</v>
      </c>
      <c r="K47" s="7" t="s">
        <v>12</v>
      </c>
      <c r="L47" s="7" t="s">
        <v>13</v>
      </c>
      <c r="M47" s="7"/>
      <c r="N47" s="7"/>
      <c r="O47" s="7">
        <f>E47*J47</f>
        <v>378</v>
      </c>
      <c r="P47" s="7"/>
      <c r="Q47" s="82"/>
      <c r="R47" s="135">
        <f>SUM(M47:P47)</f>
        <v>378</v>
      </c>
    </row>
    <row r="48" spans="1:18" ht="59.4" customHeight="1" x14ac:dyDescent="0.3">
      <c r="A48" s="25">
        <v>4</v>
      </c>
      <c r="B48" s="17" t="s">
        <v>32</v>
      </c>
      <c r="C48" s="68"/>
      <c r="D48" s="67">
        <f>'[1]План комплектования'!E40</f>
        <v>17</v>
      </c>
      <c r="E48" s="68"/>
      <c r="F48" s="7"/>
      <c r="G48" s="7"/>
      <c r="H48" s="7">
        <f>C48+D48+E48+F48</f>
        <v>17</v>
      </c>
      <c r="I48" s="7">
        <v>2</v>
      </c>
      <c r="J48" s="63">
        <v>18</v>
      </c>
      <c r="K48" s="7" t="s">
        <v>56</v>
      </c>
      <c r="L48" s="7" t="s">
        <v>13</v>
      </c>
      <c r="M48" s="7"/>
      <c r="N48" s="7">
        <f>D48*J48</f>
        <v>306</v>
      </c>
      <c r="O48" s="7"/>
      <c r="P48" s="7"/>
      <c r="Q48" s="82"/>
      <c r="R48" s="135">
        <f>SUM(M48:P48)</f>
        <v>306</v>
      </c>
    </row>
    <row r="49" spans="1:18" ht="60" customHeight="1" thickBot="1" x14ac:dyDescent="0.35">
      <c r="A49" s="66">
        <v>5</v>
      </c>
      <c r="B49" s="85" t="s">
        <v>32</v>
      </c>
      <c r="C49" s="136">
        <f>'[1]План комплектования'!E42</f>
        <v>15</v>
      </c>
      <c r="D49" s="137"/>
      <c r="E49" s="137"/>
      <c r="F49" s="64"/>
      <c r="G49" s="64"/>
      <c r="H49" s="64">
        <f>C49+D49+E49+F49</f>
        <v>15</v>
      </c>
      <c r="I49" s="64">
        <v>2</v>
      </c>
      <c r="J49" s="70">
        <v>18</v>
      </c>
      <c r="K49" s="64" t="s">
        <v>56</v>
      </c>
      <c r="L49" s="64" t="s">
        <v>13</v>
      </c>
      <c r="M49" s="64">
        <f>C49*J49</f>
        <v>270</v>
      </c>
      <c r="N49" s="64"/>
      <c r="O49" s="64"/>
      <c r="P49" s="64"/>
      <c r="Q49" s="138"/>
      <c r="R49" s="139">
        <f>SUM(M49:P49)</f>
        <v>270</v>
      </c>
    </row>
    <row r="50" spans="1:18" ht="16.2" thickBot="1" x14ac:dyDescent="0.35">
      <c r="A50" s="18"/>
      <c r="B50" s="19" t="s">
        <v>16</v>
      </c>
      <c r="C50" s="20">
        <f t="shared" ref="C50:J50" si="12">SUM(C45:C49)</f>
        <v>15</v>
      </c>
      <c r="D50" s="20">
        <f t="shared" si="12"/>
        <v>17</v>
      </c>
      <c r="E50" s="20">
        <f t="shared" si="12"/>
        <v>54</v>
      </c>
      <c r="F50" s="20">
        <f t="shared" si="12"/>
        <v>20</v>
      </c>
      <c r="G50" s="20">
        <f t="shared" si="12"/>
        <v>0</v>
      </c>
      <c r="H50" s="20">
        <f t="shared" si="12"/>
        <v>106</v>
      </c>
      <c r="I50" s="20">
        <f t="shared" si="12"/>
        <v>8</v>
      </c>
      <c r="J50" s="20">
        <f t="shared" si="12"/>
        <v>60</v>
      </c>
      <c r="K50" s="37"/>
      <c r="L50" s="37"/>
      <c r="M50" s="140">
        <f>SUM(M46:M49)</f>
        <v>270</v>
      </c>
      <c r="N50" s="140">
        <f t="shared" ref="N50:R50" si="13">SUM(N46:N49)</f>
        <v>306</v>
      </c>
      <c r="O50" s="140">
        <f t="shared" si="13"/>
        <v>648</v>
      </c>
      <c r="P50" s="140">
        <f t="shared" si="13"/>
        <v>200</v>
      </c>
      <c r="Q50" s="140">
        <f t="shared" si="13"/>
        <v>0</v>
      </c>
      <c r="R50" s="141">
        <f t="shared" si="13"/>
        <v>1424</v>
      </c>
    </row>
    <row r="51" spans="1:18" ht="18" thickBot="1" x14ac:dyDescent="0.35">
      <c r="A51" s="209" t="s">
        <v>47</v>
      </c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1"/>
    </row>
    <row r="52" spans="1:18" ht="18" thickBot="1" x14ac:dyDescent="0.35">
      <c r="A52" s="212" t="s">
        <v>18</v>
      </c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4"/>
    </row>
    <row r="53" spans="1:18" ht="15.6" x14ac:dyDescent="0.3">
      <c r="A53" s="196" t="s">
        <v>0</v>
      </c>
      <c r="B53" s="198" t="s">
        <v>1</v>
      </c>
      <c r="C53" s="217" t="s">
        <v>2</v>
      </c>
      <c r="D53" s="218"/>
      <c r="E53" s="218"/>
      <c r="F53" s="218"/>
      <c r="G53" s="218"/>
      <c r="H53" s="218"/>
      <c r="I53" s="198" t="s">
        <v>3</v>
      </c>
      <c r="J53" s="198" t="s">
        <v>4</v>
      </c>
      <c r="K53" s="198" t="s">
        <v>5</v>
      </c>
      <c r="L53" s="198" t="s">
        <v>6</v>
      </c>
      <c r="M53" s="219" t="s">
        <v>7</v>
      </c>
      <c r="N53" s="219"/>
      <c r="O53" s="219"/>
      <c r="P53" s="219"/>
      <c r="Q53" s="203"/>
      <c r="R53" s="220"/>
    </row>
    <row r="54" spans="1:18" ht="15.6" x14ac:dyDescent="0.3">
      <c r="A54" s="197"/>
      <c r="B54" s="199"/>
      <c r="C54" s="185" t="s">
        <v>45</v>
      </c>
      <c r="D54" s="185"/>
      <c r="E54" s="185"/>
      <c r="F54" s="185"/>
      <c r="G54" s="185"/>
      <c r="H54" s="185"/>
      <c r="I54" s="199"/>
      <c r="J54" s="199"/>
      <c r="K54" s="199"/>
      <c r="L54" s="199"/>
      <c r="M54" s="185" t="s">
        <v>8</v>
      </c>
      <c r="N54" s="186" t="s">
        <v>9</v>
      </c>
      <c r="O54" s="185" t="s">
        <v>46</v>
      </c>
      <c r="P54" s="185" t="s">
        <v>10</v>
      </c>
      <c r="Q54" s="186" t="s">
        <v>74</v>
      </c>
      <c r="R54" s="188" t="s">
        <v>11</v>
      </c>
    </row>
    <row r="55" spans="1:18" ht="16.2" thickBot="1" x14ac:dyDescent="0.35">
      <c r="A55" s="215"/>
      <c r="B55" s="216"/>
      <c r="C55" s="71" t="s">
        <v>8</v>
      </c>
      <c r="D55" s="71" t="s">
        <v>9</v>
      </c>
      <c r="E55" s="71" t="s">
        <v>46</v>
      </c>
      <c r="F55" s="71" t="s">
        <v>10</v>
      </c>
      <c r="G55" s="71" t="s">
        <v>74</v>
      </c>
      <c r="H55" s="90" t="s">
        <v>11</v>
      </c>
      <c r="I55" s="216"/>
      <c r="J55" s="216"/>
      <c r="K55" s="216"/>
      <c r="L55" s="216"/>
      <c r="M55" s="206"/>
      <c r="N55" s="207"/>
      <c r="O55" s="206"/>
      <c r="P55" s="206"/>
      <c r="Q55" s="207"/>
      <c r="R55" s="208"/>
    </row>
    <row r="56" spans="1:18" ht="95.4" customHeight="1" x14ac:dyDescent="0.3">
      <c r="A56" s="142">
        <v>1</v>
      </c>
      <c r="B56" s="143" t="s">
        <v>20</v>
      </c>
      <c r="C56" s="33">
        <v>5</v>
      </c>
      <c r="D56" s="33">
        <v>4</v>
      </c>
      <c r="E56" s="33"/>
      <c r="F56" s="33"/>
      <c r="G56" s="33"/>
      <c r="H56" s="144">
        <f>SUM(C56:G56)</f>
        <v>9</v>
      </c>
      <c r="I56" s="72">
        <v>3</v>
      </c>
      <c r="J56" s="72">
        <v>3</v>
      </c>
      <c r="K56" s="145" t="s">
        <v>84</v>
      </c>
      <c r="L56" s="145" t="s">
        <v>84</v>
      </c>
      <c r="M56" s="33">
        <f>C56*J56</f>
        <v>15</v>
      </c>
      <c r="N56" s="33">
        <f>D56*J56</f>
        <v>12</v>
      </c>
      <c r="O56" s="33">
        <f>E56*J56</f>
        <v>0</v>
      </c>
      <c r="P56" s="33">
        <f>F56*J56</f>
        <v>0</v>
      </c>
      <c r="Q56" s="146"/>
      <c r="R56" s="74">
        <f>M56+N56</f>
        <v>27</v>
      </c>
    </row>
    <row r="57" spans="1:18" ht="109.8" customHeight="1" x14ac:dyDescent="0.3">
      <c r="A57" s="7">
        <v>2</v>
      </c>
      <c r="B57" s="28" t="s">
        <v>20</v>
      </c>
      <c r="C57" s="7">
        <v>5</v>
      </c>
      <c r="D57" s="7">
        <v>4</v>
      </c>
      <c r="E57" s="7">
        <v>0</v>
      </c>
      <c r="F57" s="7">
        <v>0</v>
      </c>
      <c r="G57" s="7"/>
      <c r="H57" s="91">
        <f>SUM(C57:G57)</f>
        <v>9</v>
      </c>
      <c r="I57" s="7">
        <v>2</v>
      </c>
      <c r="J57" s="7">
        <v>3</v>
      </c>
      <c r="K57" s="7" t="s">
        <v>84</v>
      </c>
      <c r="L57" s="7" t="s">
        <v>84</v>
      </c>
      <c r="M57" s="7">
        <f>C57*J57</f>
        <v>15</v>
      </c>
      <c r="N57" s="7">
        <f>D57*J57</f>
        <v>12</v>
      </c>
      <c r="O57" s="7">
        <v>0</v>
      </c>
      <c r="P57" s="7">
        <v>0</v>
      </c>
      <c r="Q57" s="7"/>
      <c r="R57" s="7">
        <f>P57+O57+M57+N57</f>
        <v>27</v>
      </c>
    </row>
    <row r="58" spans="1:18" ht="16.2" thickBot="1" x14ac:dyDescent="0.35">
      <c r="A58" s="147"/>
      <c r="B58" s="148" t="s">
        <v>16</v>
      </c>
      <c r="C58" s="149">
        <f>SUM(C56:C57)</f>
        <v>10</v>
      </c>
      <c r="D58" s="149">
        <f t="shared" ref="D58:H58" si="14">SUM(D56:D57)</f>
        <v>8</v>
      </c>
      <c r="E58" s="149">
        <f t="shared" si="14"/>
        <v>0</v>
      </c>
      <c r="F58" s="149">
        <f t="shared" si="14"/>
        <v>0</v>
      </c>
      <c r="G58" s="149">
        <f t="shared" si="14"/>
        <v>0</v>
      </c>
      <c r="H58" s="89">
        <f t="shared" si="14"/>
        <v>18</v>
      </c>
      <c r="I58" s="149">
        <f>SUM(I56:I57)</f>
        <v>5</v>
      </c>
      <c r="J58" s="149">
        <f>SUM(J56:J57)</f>
        <v>6</v>
      </c>
      <c r="K58" s="149"/>
      <c r="L58" s="149"/>
      <c r="M58" s="150">
        <f>SUM(M56:M57)</f>
        <v>30</v>
      </c>
      <c r="N58" s="150">
        <f t="shared" ref="N58:Q58" si="15">SUM(N56:N57)</f>
        <v>24</v>
      </c>
      <c r="O58" s="150">
        <f t="shared" si="15"/>
        <v>0</v>
      </c>
      <c r="P58" s="150">
        <f t="shared" si="15"/>
        <v>0</v>
      </c>
      <c r="Q58" s="150">
        <f t="shared" si="15"/>
        <v>0</v>
      </c>
      <c r="R58" s="151">
        <f>R56+R57</f>
        <v>54</v>
      </c>
    </row>
    <row r="59" spans="1:18" ht="18" thickBot="1" x14ac:dyDescent="0.35">
      <c r="A59" s="190" t="s">
        <v>48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263"/>
      <c r="R59" s="192"/>
    </row>
    <row r="60" spans="1:18" ht="18" thickBot="1" x14ac:dyDescent="0.35">
      <c r="A60" s="193" t="s">
        <v>18</v>
      </c>
      <c r="B60" s="194"/>
      <c r="C60" s="194"/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5"/>
    </row>
    <row r="61" spans="1:18" ht="15.6" x14ac:dyDescent="0.3">
      <c r="A61" s="196" t="s">
        <v>0</v>
      </c>
      <c r="B61" s="198" t="s">
        <v>1</v>
      </c>
      <c r="C61" s="200" t="s">
        <v>2</v>
      </c>
      <c r="D61" s="201"/>
      <c r="E61" s="201"/>
      <c r="F61" s="201"/>
      <c r="G61" s="201"/>
      <c r="H61" s="202"/>
      <c r="I61" s="198" t="s">
        <v>3</v>
      </c>
      <c r="J61" s="198" t="s">
        <v>4</v>
      </c>
      <c r="K61" s="198" t="s">
        <v>5</v>
      </c>
      <c r="L61" s="198" t="s">
        <v>6</v>
      </c>
      <c r="M61" s="203" t="s">
        <v>7</v>
      </c>
      <c r="N61" s="204"/>
      <c r="O61" s="204"/>
      <c r="P61" s="204"/>
      <c r="Q61" s="204"/>
      <c r="R61" s="205"/>
    </row>
    <row r="62" spans="1:18" ht="15.6" x14ac:dyDescent="0.3">
      <c r="A62" s="197"/>
      <c r="B62" s="199"/>
      <c r="C62" s="182" t="s">
        <v>45</v>
      </c>
      <c r="D62" s="183"/>
      <c r="E62" s="183"/>
      <c r="F62" s="183"/>
      <c r="G62" s="183"/>
      <c r="H62" s="184"/>
      <c r="I62" s="199"/>
      <c r="J62" s="199"/>
      <c r="K62" s="199"/>
      <c r="L62" s="199"/>
      <c r="M62" s="185" t="s">
        <v>8</v>
      </c>
      <c r="N62" s="186" t="s">
        <v>9</v>
      </c>
      <c r="O62" s="185" t="s">
        <v>46</v>
      </c>
      <c r="P62" s="261" t="s">
        <v>10</v>
      </c>
      <c r="Q62" s="185" t="s">
        <v>74</v>
      </c>
      <c r="R62" s="188" t="s">
        <v>11</v>
      </c>
    </row>
    <row r="63" spans="1:18" ht="16.2" thickBot="1" x14ac:dyDescent="0.35">
      <c r="A63" s="197"/>
      <c r="B63" s="199"/>
      <c r="C63" s="71" t="s">
        <v>8</v>
      </c>
      <c r="D63" s="71" t="s">
        <v>9</v>
      </c>
      <c r="E63" s="71" t="s">
        <v>46</v>
      </c>
      <c r="F63" s="152" t="s">
        <v>10</v>
      </c>
      <c r="G63" s="71" t="s">
        <v>74</v>
      </c>
      <c r="H63" s="90" t="s">
        <v>11</v>
      </c>
      <c r="I63" s="199"/>
      <c r="J63" s="199"/>
      <c r="K63" s="199"/>
      <c r="L63" s="199"/>
      <c r="M63" s="186"/>
      <c r="N63" s="187"/>
      <c r="O63" s="206"/>
      <c r="P63" s="262"/>
      <c r="Q63" s="206"/>
      <c r="R63" s="189"/>
    </row>
    <row r="64" spans="1:18" ht="48.6" customHeight="1" x14ac:dyDescent="0.3">
      <c r="A64" s="24">
        <v>1</v>
      </c>
      <c r="B64" s="51" t="s">
        <v>57</v>
      </c>
      <c r="C64" s="118"/>
      <c r="D64" s="118">
        <v>5</v>
      </c>
      <c r="E64" s="118">
        <v>15</v>
      </c>
      <c r="F64" s="153">
        <v>20</v>
      </c>
      <c r="G64" s="118">
        <v>20</v>
      </c>
      <c r="H64" s="118">
        <f>SUM(C64:G64)</f>
        <v>60</v>
      </c>
      <c r="I64" s="87">
        <v>3</v>
      </c>
      <c r="J64" s="87">
        <v>1</v>
      </c>
      <c r="K64" s="92" t="s">
        <v>21</v>
      </c>
      <c r="L64" s="43" t="s">
        <v>50</v>
      </c>
      <c r="M64" s="44">
        <f>C64*J64</f>
        <v>0</v>
      </c>
      <c r="N64" s="44">
        <f>D64*J64</f>
        <v>5</v>
      </c>
      <c r="O64" s="121">
        <f>E64*J64</f>
        <v>15</v>
      </c>
      <c r="P64" s="121">
        <f>F64*J64</f>
        <v>20</v>
      </c>
      <c r="Q64" s="121">
        <f>G64*J64</f>
        <v>20</v>
      </c>
      <c r="R64" s="45">
        <f>SUM(M64:Q64)</f>
        <v>60</v>
      </c>
    </row>
    <row r="65" spans="1:18" ht="70.2" customHeight="1" x14ac:dyDescent="0.3">
      <c r="A65" s="25">
        <v>2</v>
      </c>
      <c r="B65" s="17" t="s">
        <v>58</v>
      </c>
      <c r="C65" s="88"/>
      <c r="D65" s="88">
        <v>5</v>
      </c>
      <c r="E65" s="88">
        <v>15</v>
      </c>
      <c r="F65" s="154">
        <v>20</v>
      </c>
      <c r="G65" s="88">
        <v>20</v>
      </c>
      <c r="H65" s="88">
        <f>SUM(C65:G65)</f>
        <v>60</v>
      </c>
      <c r="I65" s="88">
        <v>3</v>
      </c>
      <c r="J65" s="88">
        <v>1</v>
      </c>
      <c r="K65" s="32" t="s">
        <v>59</v>
      </c>
      <c r="L65" s="32" t="s">
        <v>50</v>
      </c>
      <c r="M65" s="46">
        <f>C65*J65</f>
        <v>0</v>
      </c>
      <c r="N65" s="46">
        <f>D65*J65</f>
        <v>5</v>
      </c>
      <c r="O65" s="46">
        <f>E65*J65</f>
        <v>15</v>
      </c>
      <c r="P65" s="121">
        <f t="shared" ref="P65:P68" si="16">F65*J65</f>
        <v>20</v>
      </c>
      <c r="Q65" s="46">
        <f>G65*J65</f>
        <v>20</v>
      </c>
      <c r="R65" s="47">
        <f>SUM(M65:Q65)</f>
        <v>60</v>
      </c>
    </row>
    <row r="66" spans="1:18" ht="82.2" customHeight="1" x14ac:dyDescent="0.3">
      <c r="A66" s="25">
        <v>3</v>
      </c>
      <c r="B66" s="17" t="s">
        <v>85</v>
      </c>
      <c r="C66" s="88"/>
      <c r="D66" s="88">
        <v>5</v>
      </c>
      <c r="E66" s="88">
        <v>15</v>
      </c>
      <c r="F66" s="154">
        <v>20</v>
      </c>
      <c r="G66" s="88">
        <v>20</v>
      </c>
      <c r="H66" s="88">
        <f>SUM(C66:G66)</f>
        <v>60</v>
      </c>
      <c r="I66" s="88">
        <v>3</v>
      </c>
      <c r="J66" s="88">
        <v>5</v>
      </c>
      <c r="K66" s="32" t="s">
        <v>40</v>
      </c>
      <c r="L66" s="32" t="s">
        <v>50</v>
      </c>
      <c r="M66" s="46">
        <f>C66*J66</f>
        <v>0</v>
      </c>
      <c r="N66" s="46">
        <f>D66*J66</f>
        <v>25</v>
      </c>
      <c r="O66" s="46">
        <f>E66*J66</f>
        <v>75</v>
      </c>
      <c r="P66" s="121">
        <f t="shared" si="16"/>
        <v>100</v>
      </c>
      <c r="Q66" s="46">
        <f>G66*J66</f>
        <v>100</v>
      </c>
      <c r="R66" s="47">
        <f>SUM(M66:Q66)</f>
        <v>300</v>
      </c>
    </row>
    <row r="67" spans="1:18" ht="70.2" customHeight="1" x14ac:dyDescent="0.3">
      <c r="A67" s="25">
        <v>4</v>
      </c>
      <c r="B67" s="17" t="s">
        <v>86</v>
      </c>
      <c r="C67" s="88"/>
      <c r="D67" s="88">
        <v>5</v>
      </c>
      <c r="E67" s="88">
        <v>15</v>
      </c>
      <c r="F67" s="154">
        <v>20</v>
      </c>
      <c r="G67" s="88">
        <v>20</v>
      </c>
      <c r="H67" s="88">
        <f>SUM(C67:G67)</f>
        <v>60</v>
      </c>
      <c r="I67" s="88">
        <v>3</v>
      </c>
      <c r="J67" s="88">
        <v>5</v>
      </c>
      <c r="K67" s="32" t="s">
        <v>40</v>
      </c>
      <c r="L67" s="32" t="s">
        <v>50</v>
      </c>
      <c r="M67" s="46">
        <f>C67*J67</f>
        <v>0</v>
      </c>
      <c r="N67" s="46">
        <f>D67*J67</f>
        <v>25</v>
      </c>
      <c r="O67" s="46">
        <f>E67*J67</f>
        <v>75</v>
      </c>
      <c r="P67" s="121">
        <f t="shared" si="16"/>
        <v>100</v>
      </c>
      <c r="Q67" s="46">
        <f>G67*J67</f>
        <v>100</v>
      </c>
      <c r="R67" s="47">
        <f>SUM(M67:Q67)</f>
        <v>300</v>
      </c>
    </row>
    <row r="68" spans="1:18" ht="48" customHeight="1" thickBot="1" x14ac:dyDescent="0.35">
      <c r="A68" s="26">
        <v>5</v>
      </c>
      <c r="B68" s="52" t="s">
        <v>60</v>
      </c>
      <c r="C68" s="89"/>
      <c r="D68" s="89">
        <v>5</v>
      </c>
      <c r="E68" s="89">
        <v>15</v>
      </c>
      <c r="F68" s="155">
        <v>20</v>
      </c>
      <c r="G68" s="89">
        <v>20</v>
      </c>
      <c r="H68" s="89">
        <f>SUM(C68:G68)</f>
        <v>60</v>
      </c>
      <c r="I68" s="89">
        <v>3</v>
      </c>
      <c r="J68" s="89">
        <v>1</v>
      </c>
      <c r="K68" s="48" t="s">
        <v>29</v>
      </c>
      <c r="L68" s="48" t="s">
        <v>50</v>
      </c>
      <c r="M68" s="49">
        <f>C68*J68</f>
        <v>0</v>
      </c>
      <c r="N68" s="49">
        <f>D68*J68</f>
        <v>5</v>
      </c>
      <c r="O68" s="49">
        <f>E68*J68</f>
        <v>15</v>
      </c>
      <c r="P68" s="121">
        <f t="shared" si="16"/>
        <v>20</v>
      </c>
      <c r="Q68" s="49">
        <f>G68*J68</f>
        <v>20</v>
      </c>
      <c r="R68" s="50">
        <f>SUM(M68:Q68)</f>
        <v>60</v>
      </c>
    </row>
    <row r="69" spans="1:18" ht="16.2" thickBot="1" x14ac:dyDescent="0.35">
      <c r="A69" s="53"/>
      <c r="B69" s="54" t="s">
        <v>16</v>
      </c>
      <c r="C69" s="57">
        <f t="shared" ref="C69:H69" si="17">SUM(C64:C68)</f>
        <v>0</v>
      </c>
      <c r="D69" s="57">
        <f t="shared" si="17"/>
        <v>25</v>
      </c>
      <c r="E69" s="57">
        <f t="shared" si="17"/>
        <v>75</v>
      </c>
      <c r="F69" s="57">
        <f t="shared" si="17"/>
        <v>100</v>
      </c>
      <c r="G69" s="57">
        <f t="shared" si="17"/>
        <v>100</v>
      </c>
      <c r="H69" s="57">
        <f t="shared" si="17"/>
        <v>300</v>
      </c>
      <c r="I69" s="57"/>
      <c r="J69" s="57"/>
      <c r="K69" s="57"/>
      <c r="L69" s="57"/>
      <c r="M69" s="58">
        <f t="shared" ref="M69:O69" si="18">SUM(M64:M68)</f>
        <v>0</v>
      </c>
      <c r="N69" s="58">
        <f t="shared" si="18"/>
        <v>65</v>
      </c>
      <c r="O69" s="58">
        <f t="shared" si="18"/>
        <v>195</v>
      </c>
      <c r="P69" s="58">
        <f>SUM(Q64:Q68)</f>
        <v>260</v>
      </c>
      <c r="Q69" s="58">
        <f>SUM(Q64:Q68)</f>
        <v>260</v>
      </c>
      <c r="R69" s="59">
        <f>SUM(R64:R68)</f>
        <v>780</v>
      </c>
    </row>
    <row r="70" spans="1:18" ht="16.2" thickBot="1" x14ac:dyDescent="0.35">
      <c r="A70" s="179" t="s">
        <v>61</v>
      </c>
      <c r="B70" s="180"/>
      <c r="C70" s="8">
        <f>C17+C24+C40</f>
        <v>8</v>
      </c>
      <c r="D70" s="8">
        <f>D17+D24+D40</f>
        <v>32</v>
      </c>
      <c r="E70" s="8">
        <f>E17+E24+E40</f>
        <v>342</v>
      </c>
      <c r="F70" s="8">
        <f>F17+F24+F40</f>
        <v>183</v>
      </c>
      <c r="G70" s="8">
        <f>F17+F24+F40</f>
        <v>183</v>
      </c>
      <c r="H70" s="8">
        <f>SUM(C70:G70)</f>
        <v>748</v>
      </c>
      <c r="I70" s="8"/>
      <c r="J70" s="8"/>
      <c r="K70" s="8"/>
      <c r="L70" s="8"/>
      <c r="M70" s="8">
        <f t="shared" ref="M70:R70" si="19">M17+M24+M40</f>
        <v>144</v>
      </c>
      <c r="N70" s="8">
        <f t="shared" si="19"/>
        <v>576</v>
      </c>
      <c r="O70" s="8">
        <f t="shared" si="19"/>
        <v>2763</v>
      </c>
      <c r="P70" s="8">
        <f t="shared" si="19"/>
        <v>690</v>
      </c>
      <c r="Q70" s="8">
        <f t="shared" si="19"/>
        <v>375</v>
      </c>
      <c r="R70" s="16">
        <f t="shared" si="19"/>
        <v>4548</v>
      </c>
    </row>
    <row r="71" spans="1:18" ht="16.2" thickBot="1" x14ac:dyDescent="0.35">
      <c r="A71" s="179" t="s">
        <v>62</v>
      </c>
      <c r="B71" s="180"/>
      <c r="C71" s="8">
        <f>C50+C58+C69</f>
        <v>25</v>
      </c>
      <c r="D71" s="8">
        <f>D50+D58+D69</f>
        <v>50</v>
      </c>
      <c r="E71" s="8">
        <f>E50+E58+E69</f>
        <v>129</v>
      </c>
      <c r="F71" s="8">
        <f>F50+F58+F69</f>
        <v>120</v>
      </c>
      <c r="G71" s="8">
        <f>F50+F58+G69</f>
        <v>120</v>
      </c>
      <c r="H71" s="8">
        <f>H50+H58+H69</f>
        <v>424</v>
      </c>
      <c r="I71" s="8"/>
      <c r="J71" s="8"/>
      <c r="K71" s="8"/>
      <c r="L71" s="8"/>
      <c r="M71" s="8">
        <f t="shared" ref="M71:R71" si="20">M50+M58+M69</f>
        <v>300</v>
      </c>
      <c r="N71" s="8">
        <f t="shared" si="20"/>
        <v>395</v>
      </c>
      <c r="O71" s="8">
        <f t="shared" si="20"/>
        <v>843</v>
      </c>
      <c r="P71" s="8">
        <f t="shared" si="20"/>
        <v>460</v>
      </c>
      <c r="Q71" s="8">
        <f t="shared" si="20"/>
        <v>260</v>
      </c>
      <c r="R71" s="8">
        <f t="shared" si="20"/>
        <v>2258</v>
      </c>
    </row>
    <row r="72" spans="1:18" ht="31.2" customHeight="1" thickBot="1" x14ac:dyDescent="0.35">
      <c r="A72" s="55"/>
      <c r="B72" s="56" t="s">
        <v>63</v>
      </c>
      <c r="C72" s="156">
        <f t="shared" ref="C72:H72" si="21">SUM(C70:C71)</f>
        <v>33</v>
      </c>
      <c r="D72" s="156">
        <f t="shared" si="21"/>
        <v>82</v>
      </c>
      <c r="E72" s="156">
        <f t="shared" si="21"/>
        <v>471</v>
      </c>
      <c r="F72" s="156">
        <f t="shared" si="21"/>
        <v>303</v>
      </c>
      <c r="G72" s="156">
        <f t="shared" si="21"/>
        <v>303</v>
      </c>
      <c r="H72" s="156">
        <f t="shared" si="21"/>
        <v>1172</v>
      </c>
      <c r="I72" s="156"/>
      <c r="J72" s="156"/>
      <c r="K72" s="60"/>
      <c r="L72" s="60"/>
      <c r="M72" s="61">
        <f t="shared" ref="M72:R72" si="22">SUM(M70:M71)</f>
        <v>444</v>
      </c>
      <c r="N72" s="61">
        <f t="shared" si="22"/>
        <v>971</v>
      </c>
      <c r="O72" s="61">
        <f t="shared" si="22"/>
        <v>3606</v>
      </c>
      <c r="P72" s="61">
        <f t="shared" si="22"/>
        <v>1150</v>
      </c>
      <c r="Q72" s="61">
        <f t="shared" si="22"/>
        <v>635</v>
      </c>
      <c r="R72" s="61">
        <f t="shared" si="22"/>
        <v>6806</v>
      </c>
    </row>
  </sheetData>
  <mergeCells count="108">
    <mergeCell ref="A9:A11"/>
    <mergeCell ref="B9:B11"/>
    <mergeCell ref="C9:H9"/>
    <mergeCell ref="I9:I11"/>
    <mergeCell ref="J9:J11"/>
    <mergeCell ref="K9:K11"/>
    <mergeCell ref="A1:B1"/>
    <mergeCell ref="A2:R2"/>
    <mergeCell ref="A5:R5"/>
    <mergeCell ref="A7:R7"/>
    <mergeCell ref="A8:R8"/>
    <mergeCell ref="L9:L11"/>
    <mergeCell ref="M9:R9"/>
    <mergeCell ref="C10:H10"/>
    <mergeCell ref="M10:M11"/>
    <mergeCell ref="N10:N11"/>
    <mergeCell ref="O10:O11"/>
    <mergeCell ref="P10:P11"/>
    <mergeCell ref="Q10:Q11"/>
    <mergeCell ref="R10:R11"/>
    <mergeCell ref="A18:R18"/>
    <mergeCell ref="A19:R19"/>
    <mergeCell ref="A20:A22"/>
    <mergeCell ref="B20:B22"/>
    <mergeCell ref="C20:H20"/>
    <mergeCell ref="I20:I22"/>
    <mergeCell ref="J20:J22"/>
    <mergeCell ref="K20:K22"/>
    <mergeCell ref="L20:L22"/>
    <mergeCell ref="M20:R20"/>
    <mergeCell ref="M27:R27"/>
    <mergeCell ref="C28:H28"/>
    <mergeCell ref="M28:M29"/>
    <mergeCell ref="N28:N29"/>
    <mergeCell ref="O28:O29"/>
    <mergeCell ref="P28:P29"/>
    <mergeCell ref="Q28:Q29"/>
    <mergeCell ref="R28:R29"/>
    <mergeCell ref="R21:R22"/>
    <mergeCell ref="A25:R25"/>
    <mergeCell ref="A26:R26"/>
    <mergeCell ref="A27:A29"/>
    <mergeCell ref="B27:B29"/>
    <mergeCell ref="C27:H27"/>
    <mergeCell ref="I27:I29"/>
    <mergeCell ref="J27:J29"/>
    <mergeCell ref="K27:K29"/>
    <mergeCell ref="L27:L29"/>
    <mergeCell ref="C21:H21"/>
    <mergeCell ref="M21:M22"/>
    <mergeCell ref="N21:N22"/>
    <mergeCell ref="O21:O22"/>
    <mergeCell ref="P21:P22"/>
    <mergeCell ref="Q21:Q22"/>
    <mergeCell ref="A41:R41"/>
    <mergeCell ref="A42:R42"/>
    <mergeCell ref="A43:A45"/>
    <mergeCell ref="B43:B45"/>
    <mergeCell ref="C43:H43"/>
    <mergeCell ref="I43:I45"/>
    <mergeCell ref="J43:J45"/>
    <mergeCell ref="K43:K45"/>
    <mergeCell ref="L43:L45"/>
    <mergeCell ref="M43:R43"/>
    <mergeCell ref="O54:O55"/>
    <mergeCell ref="P54:P55"/>
    <mergeCell ref="Q54:Q55"/>
    <mergeCell ref="R54:R55"/>
    <mergeCell ref="R44:R45"/>
    <mergeCell ref="A51:R51"/>
    <mergeCell ref="A52:R52"/>
    <mergeCell ref="A53:A55"/>
    <mergeCell ref="B53:B55"/>
    <mergeCell ref="C53:H53"/>
    <mergeCell ref="I53:I55"/>
    <mergeCell ref="J53:J55"/>
    <mergeCell ref="K53:K55"/>
    <mergeCell ref="L53:L55"/>
    <mergeCell ref="C44:H44"/>
    <mergeCell ref="M44:M45"/>
    <mergeCell ref="N44:N45"/>
    <mergeCell ref="O44:O45"/>
    <mergeCell ref="P44:P45"/>
    <mergeCell ref="Q44:Q45"/>
    <mergeCell ref="R62:R63"/>
    <mergeCell ref="A70:B70"/>
    <mergeCell ref="A71:B71"/>
    <mergeCell ref="A3:R4"/>
    <mergeCell ref="C62:H62"/>
    <mergeCell ref="M62:M63"/>
    <mergeCell ref="N62:N63"/>
    <mergeCell ref="O62:O63"/>
    <mergeCell ref="P62:P63"/>
    <mergeCell ref="Q62:Q63"/>
    <mergeCell ref="A59:R59"/>
    <mergeCell ref="A60:R60"/>
    <mergeCell ref="A61:A63"/>
    <mergeCell ref="B61:B63"/>
    <mergeCell ref="C61:H61"/>
    <mergeCell ref="I61:I63"/>
    <mergeCell ref="J61:J63"/>
    <mergeCell ref="K61:K63"/>
    <mergeCell ref="L61:L63"/>
    <mergeCell ref="M61:R61"/>
    <mergeCell ref="M53:R53"/>
    <mergeCell ref="C54:H54"/>
    <mergeCell ref="M54:M55"/>
    <mergeCell ref="N54:N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DD2F-7C40-4D7A-8B0F-0E15716137F9}">
  <dimension ref="A1:R52"/>
  <sheetViews>
    <sheetView workbookViewId="0">
      <selection activeCell="A2" sqref="A2:R4"/>
    </sheetView>
  </sheetViews>
  <sheetFormatPr defaultRowHeight="14.4" x14ac:dyDescent="0.3"/>
  <cols>
    <col min="2" max="2" width="19.5546875" customWidth="1"/>
    <col min="11" max="11" width="15.109375" customWidth="1"/>
    <col min="12" max="12" width="12.6640625" customWidth="1"/>
  </cols>
  <sheetData>
    <row r="1" spans="1:18" ht="22.8" x14ac:dyDescent="0.4">
      <c r="A1" s="266"/>
      <c r="B1" s="266"/>
      <c r="C1" s="2"/>
      <c r="D1" s="2"/>
      <c r="E1" s="2"/>
      <c r="F1" s="2"/>
      <c r="G1" s="2"/>
      <c r="H1" s="2"/>
      <c r="I1" s="2"/>
      <c r="J1" s="12"/>
      <c r="K1" s="10"/>
      <c r="L1" s="10"/>
      <c r="M1" s="11"/>
      <c r="N1" s="11"/>
      <c r="O1" s="11"/>
      <c r="P1" s="11"/>
      <c r="Q1" s="11"/>
      <c r="R1" s="11"/>
    </row>
    <row r="2" spans="1:18" ht="20.399999999999999" x14ac:dyDescent="0.3">
      <c r="A2" s="232" t="s">
        <v>64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</row>
    <row r="3" spans="1:18" ht="20.399999999999999" customHeight="1" x14ac:dyDescent="0.3">
      <c r="A3" s="181" t="s">
        <v>87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</row>
    <row r="4" spans="1:18" ht="47.4" customHeight="1" x14ac:dyDescent="0.3">
      <c r="A4" s="233" t="s">
        <v>73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</row>
    <row r="5" spans="1:18" ht="29.4" customHeight="1" thickBot="1" x14ac:dyDescent="0.3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7.399999999999999" x14ac:dyDescent="0.3">
      <c r="A6" s="255" t="s">
        <v>65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7"/>
    </row>
    <row r="7" spans="1:18" ht="18" thickBot="1" x14ac:dyDescent="0.35">
      <c r="A7" s="258" t="s">
        <v>44</v>
      </c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  <c r="O7" s="259"/>
      <c r="P7" s="259"/>
      <c r="Q7" s="259"/>
      <c r="R7" s="260"/>
    </row>
    <row r="8" spans="1:18" x14ac:dyDescent="0.3">
      <c r="A8" s="243" t="s">
        <v>0</v>
      </c>
      <c r="B8" s="246" t="s">
        <v>1</v>
      </c>
      <c r="C8" s="249" t="s">
        <v>2</v>
      </c>
      <c r="D8" s="250"/>
      <c r="E8" s="250"/>
      <c r="F8" s="250"/>
      <c r="G8" s="250"/>
      <c r="H8" s="250"/>
      <c r="I8" s="246" t="s">
        <v>3</v>
      </c>
      <c r="J8" s="246" t="s">
        <v>4</v>
      </c>
      <c r="K8" s="246" t="s">
        <v>5</v>
      </c>
      <c r="L8" s="246" t="s">
        <v>6</v>
      </c>
      <c r="M8" s="251" t="s">
        <v>7</v>
      </c>
      <c r="N8" s="251"/>
      <c r="O8" s="251"/>
      <c r="P8" s="251"/>
      <c r="Q8" s="251"/>
      <c r="R8" s="252"/>
    </row>
    <row r="9" spans="1:18" x14ac:dyDescent="0.3">
      <c r="A9" s="244"/>
      <c r="B9" s="247"/>
      <c r="C9" s="239" t="s">
        <v>45</v>
      </c>
      <c r="D9" s="239"/>
      <c r="E9" s="239"/>
      <c r="F9" s="239"/>
      <c r="G9" s="239"/>
      <c r="H9" s="239"/>
      <c r="I9" s="247"/>
      <c r="J9" s="247"/>
      <c r="K9" s="247"/>
      <c r="L9" s="247"/>
      <c r="M9" s="239" t="s">
        <v>8</v>
      </c>
      <c r="N9" s="241" t="s">
        <v>9</v>
      </c>
      <c r="O9" s="239" t="s">
        <v>46</v>
      </c>
      <c r="P9" s="241" t="s">
        <v>74</v>
      </c>
      <c r="Q9" s="239" t="s">
        <v>10</v>
      </c>
      <c r="R9" s="253" t="s">
        <v>11</v>
      </c>
    </row>
    <row r="10" spans="1:18" ht="15" thickBot="1" x14ac:dyDescent="0.35">
      <c r="A10" s="245"/>
      <c r="B10" s="248"/>
      <c r="C10" s="3" t="s">
        <v>8</v>
      </c>
      <c r="D10" s="3" t="s">
        <v>9</v>
      </c>
      <c r="E10" s="3" t="s">
        <v>46</v>
      </c>
      <c r="F10" s="3" t="s">
        <v>10</v>
      </c>
      <c r="G10" s="157" t="s">
        <v>74</v>
      </c>
      <c r="H10" s="4" t="s">
        <v>11</v>
      </c>
      <c r="I10" s="248"/>
      <c r="J10" s="248"/>
      <c r="K10" s="248"/>
      <c r="L10" s="248"/>
      <c r="M10" s="240"/>
      <c r="N10" s="242"/>
      <c r="O10" s="240"/>
      <c r="P10" s="242"/>
      <c r="Q10" s="240"/>
      <c r="R10" s="254"/>
    </row>
    <row r="11" spans="1:18" ht="42.6" customHeight="1" x14ac:dyDescent="0.3">
      <c r="A11" s="69">
        <v>1</v>
      </c>
      <c r="B11" s="6" t="s">
        <v>88</v>
      </c>
      <c r="C11" s="63"/>
      <c r="D11" s="63">
        <v>7</v>
      </c>
      <c r="E11" s="7">
        <v>8</v>
      </c>
      <c r="F11" s="7"/>
      <c r="G11" s="7"/>
      <c r="H11" s="63">
        <f t="shared" ref="H11:H31" si="0">SUM(C11:G11)</f>
        <v>15</v>
      </c>
      <c r="I11" s="7">
        <v>2</v>
      </c>
      <c r="J11" s="7">
        <v>2</v>
      </c>
      <c r="K11" s="14" t="s">
        <v>89</v>
      </c>
      <c r="L11" s="15" t="s">
        <v>25</v>
      </c>
      <c r="M11" s="9">
        <f t="shared" ref="M11:M28" si="1">J11*C11</f>
        <v>0</v>
      </c>
      <c r="N11" s="9">
        <f>J11*D11</f>
        <v>14</v>
      </c>
      <c r="O11" s="9">
        <f t="shared" ref="O11:O28" si="2">J11*E11</f>
        <v>16</v>
      </c>
      <c r="P11" s="9"/>
      <c r="Q11" s="9">
        <f t="shared" ref="Q11:Q28" si="3">J11*G11</f>
        <v>0</v>
      </c>
      <c r="R11" s="9">
        <f t="shared" ref="R11:R31" si="4">SUM(M11:Q11)</f>
        <v>30</v>
      </c>
    </row>
    <row r="12" spans="1:18" ht="43.2" customHeight="1" x14ac:dyDescent="0.3">
      <c r="A12" s="69">
        <v>2</v>
      </c>
      <c r="B12" s="6" t="s">
        <v>90</v>
      </c>
      <c r="C12" s="63"/>
      <c r="D12" s="63">
        <v>7</v>
      </c>
      <c r="E12" s="7">
        <v>5</v>
      </c>
      <c r="F12" s="7"/>
      <c r="G12" s="7"/>
      <c r="H12" s="63">
        <f t="shared" si="0"/>
        <v>12</v>
      </c>
      <c r="I12" s="7">
        <v>2</v>
      </c>
      <c r="J12" s="7">
        <v>2</v>
      </c>
      <c r="K12" s="14" t="s">
        <v>91</v>
      </c>
      <c r="L12" s="15" t="s">
        <v>25</v>
      </c>
      <c r="M12" s="9">
        <f t="shared" si="1"/>
        <v>0</v>
      </c>
      <c r="N12" s="9">
        <f>J12*D12</f>
        <v>14</v>
      </c>
      <c r="O12" s="9">
        <f t="shared" si="2"/>
        <v>10</v>
      </c>
      <c r="P12" s="9"/>
      <c r="Q12" s="9">
        <f t="shared" si="3"/>
        <v>0</v>
      </c>
      <c r="R12" s="9">
        <f t="shared" si="4"/>
        <v>24</v>
      </c>
    </row>
    <row r="13" spans="1:18" ht="52.2" customHeight="1" x14ac:dyDescent="0.3">
      <c r="A13" s="69">
        <v>3</v>
      </c>
      <c r="B13" s="6" t="s">
        <v>92</v>
      </c>
      <c r="C13" s="63"/>
      <c r="D13" s="63">
        <v>1</v>
      </c>
      <c r="E13" s="7"/>
      <c r="F13" s="7"/>
      <c r="G13" s="7"/>
      <c r="H13" s="63">
        <f t="shared" si="0"/>
        <v>1</v>
      </c>
      <c r="I13" s="7">
        <v>1</v>
      </c>
      <c r="J13" s="7">
        <v>11</v>
      </c>
      <c r="K13" s="13" t="s">
        <v>93</v>
      </c>
      <c r="L13" s="15" t="s">
        <v>25</v>
      </c>
      <c r="M13" s="9">
        <f t="shared" si="1"/>
        <v>0</v>
      </c>
      <c r="N13" s="9">
        <f>J13*D13</f>
        <v>11</v>
      </c>
      <c r="O13" s="9">
        <f t="shared" si="2"/>
        <v>0</v>
      </c>
      <c r="P13" s="9"/>
      <c r="Q13" s="9">
        <f t="shared" si="3"/>
        <v>0</v>
      </c>
      <c r="R13" s="9">
        <f t="shared" si="4"/>
        <v>11</v>
      </c>
    </row>
    <row r="14" spans="1:18" ht="66.599999999999994" customHeight="1" x14ac:dyDescent="0.3">
      <c r="A14" s="69">
        <v>4</v>
      </c>
      <c r="B14" s="117" t="s">
        <v>23</v>
      </c>
      <c r="C14" s="83"/>
      <c r="D14" s="83"/>
      <c r="E14" s="132">
        <v>1</v>
      </c>
      <c r="F14" s="5"/>
      <c r="G14" s="5"/>
      <c r="H14" s="83">
        <f t="shared" si="0"/>
        <v>1</v>
      </c>
      <c r="I14" s="5">
        <v>1</v>
      </c>
      <c r="J14" s="5">
        <v>11</v>
      </c>
      <c r="K14" s="13" t="s">
        <v>93</v>
      </c>
      <c r="L14" s="158" t="s">
        <v>25</v>
      </c>
      <c r="M14" s="102">
        <f t="shared" si="1"/>
        <v>0</v>
      </c>
      <c r="N14" s="102">
        <f>J14*D14</f>
        <v>0</v>
      </c>
      <c r="O14" s="102">
        <f t="shared" si="2"/>
        <v>11</v>
      </c>
      <c r="P14" s="9"/>
      <c r="Q14" s="102">
        <f t="shared" si="3"/>
        <v>0</v>
      </c>
      <c r="R14" s="102">
        <f t="shared" si="4"/>
        <v>11</v>
      </c>
    </row>
    <row r="15" spans="1:18" ht="42.6" customHeight="1" x14ac:dyDescent="0.3">
      <c r="A15" s="69">
        <v>5</v>
      </c>
      <c r="B15" s="79" t="s">
        <v>94</v>
      </c>
      <c r="C15" s="63"/>
      <c r="D15" s="63">
        <v>1</v>
      </c>
      <c r="E15" s="159"/>
      <c r="F15" s="159"/>
      <c r="G15" s="159"/>
      <c r="H15" s="63">
        <f t="shared" si="0"/>
        <v>1</v>
      </c>
      <c r="I15" s="7">
        <v>1</v>
      </c>
      <c r="J15" s="7">
        <v>11</v>
      </c>
      <c r="K15" s="15" t="s">
        <v>14</v>
      </c>
      <c r="L15" s="15" t="s">
        <v>14</v>
      </c>
      <c r="M15" s="9">
        <f t="shared" si="1"/>
        <v>0</v>
      </c>
      <c r="N15" s="9">
        <f t="shared" ref="N15:N28" si="5">J15*D15</f>
        <v>11</v>
      </c>
      <c r="O15" s="9">
        <f t="shared" si="2"/>
        <v>0</v>
      </c>
      <c r="P15" s="9"/>
      <c r="Q15" s="9">
        <f t="shared" si="3"/>
        <v>0</v>
      </c>
      <c r="R15" s="9">
        <f t="shared" si="4"/>
        <v>11</v>
      </c>
    </row>
    <row r="16" spans="1:18" ht="66.599999999999994" customHeight="1" x14ac:dyDescent="0.3">
      <c r="A16" s="69">
        <v>6</v>
      </c>
      <c r="B16" s="6" t="s">
        <v>24</v>
      </c>
      <c r="C16" s="63"/>
      <c r="D16" s="63">
        <v>2</v>
      </c>
      <c r="E16" s="7">
        <v>3</v>
      </c>
      <c r="F16" s="7"/>
      <c r="G16" s="7"/>
      <c r="H16" s="63">
        <f t="shared" si="0"/>
        <v>5</v>
      </c>
      <c r="I16" s="63">
        <v>1</v>
      </c>
      <c r="J16" s="7">
        <v>12</v>
      </c>
      <c r="K16" s="15" t="s">
        <v>14</v>
      </c>
      <c r="L16" s="15" t="s">
        <v>14</v>
      </c>
      <c r="M16" s="9">
        <f t="shared" si="1"/>
        <v>0</v>
      </c>
      <c r="N16" s="9">
        <f t="shared" si="5"/>
        <v>24</v>
      </c>
      <c r="O16" s="9">
        <f t="shared" si="2"/>
        <v>36</v>
      </c>
      <c r="P16" s="9"/>
      <c r="Q16" s="9">
        <f t="shared" si="3"/>
        <v>0</v>
      </c>
      <c r="R16" s="9">
        <f t="shared" si="4"/>
        <v>60</v>
      </c>
    </row>
    <row r="17" spans="1:18" ht="55.2" customHeight="1" x14ac:dyDescent="0.3">
      <c r="A17" s="69">
        <v>7</v>
      </c>
      <c r="B17" s="6" t="s">
        <v>26</v>
      </c>
      <c r="C17" s="63">
        <v>3</v>
      </c>
      <c r="D17" s="63">
        <v>5</v>
      </c>
      <c r="E17" s="7"/>
      <c r="F17" s="7"/>
      <c r="G17" s="7"/>
      <c r="H17" s="63">
        <f t="shared" si="0"/>
        <v>8</v>
      </c>
      <c r="I17" s="63">
        <v>1</v>
      </c>
      <c r="J17" s="7">
        <v>12</v>
      </c>
      <c r="K17" s="15" t="s">
        <v>14</v>
      </c>
      <c r="L17" s="15" t="s">
        <v>14</v>
      </c>
      <c r="M17" s="9">
        <f t="shared" si="1"/>
        <v>36</v>
      </c>
      <c r="N17" s="9">
        <f t="shared" si="5"/>
        <v>60</v>
      </c>
      <c r="O17" s="9">
        <f t="shared" si="2"/>
        <v>0</v>
      </c>
      <c r="P17" s="9"/>
      <c r="Q17" s="9">
        <f t="shared" si="3"/>
        <v>0</v>
      </c>
      <c r="R17" s="9">
        <f t="shared" si="4"/>
        <v>96</v>
      </c>
    </row>
    <row r="18" spans="1:18" ht="64.2" customHeight="1" x14ac:dyDescent="0.3">
      <c r="A18" s="69">
        <v>8</v>
      </c>
      <c r="B18" s="6" t="s">
        <v>27</v>
      </c>
      <c r="C18" s="63">
        <v>2</v>
      </c>
      <c r="D18" s="63">
        <v>3</v>
      </c>
      <c r="E18" s="7"/>
      <c r="F18" s="7"/>
      <c r="G18" s="7"/>
      <c r="H18" s="63">
        <f t="shared" si="0"/>
        <v>5</v>
      </c>
      <c r="I18" s="63">
        <v>1</v>
      </c>
      <c r="J18" s="7">
        <v>12</v>
      </c>
      <c r="K18" s="15" t="s">
        <v>14</v>
      </c>
      <c r="L18" s="15" t="s">
        <v>14</v>
      </c>
      <c r="M18" s="9">
        <f t="shared" si="1"/>
        <v>24</v>
      </c>
      <c r="N18" s="9">
        <f t="shared" si="5"/>
        <v>36</v>
      </c>
      <c r="O18" s="9">
        <f t="shared" si="2"/>
        <v>0</v>
      </c>
      <c r="P18" s="9"/>
      <c r="Q18" s="9">
        <f t="shared" si="3"/>
        <v>0</v>
      </c>
      <c r="R18" s="9">
        <f t="shared" si="4"/>
        <v>60</v>
      </c>
    </row>
    <row r="19" spans="1:18" ht="31.2" x14ac:dyDescent="0.3">
      <c r="A19" s="69">
        <v>9</v>
      </c>
      <c r="B19" s="79" t="s">
        <v>30</v>
      </c>
      <c r="C19" s="81">
        <v>2</v>
      </c>
      <c r="D19" s="81"/>
      <c r="E19" s="80"/>
      <c r="F19" s="80"/>
      <c r="G19" s="80"/>
      <c r="H19" s="81">
        <f t="shared" si="0"/>
        <v>2</v>
      </c>
      <c r="I19" s="80">
        <v>1</v>
      </c>
      <c r="J19" s="80">
        <v>11</v>
      </c>
      <c r="K19" s="80" t="s">
        <v>14</v>
      </c>
      <c r="L19" s="80" t="s">
        <v>14</v>
      </c>
      <c r="M19" s="94">
        <f t="shared" si="1"/>
        <v>22</v>
      </c>
      <c r="N19" s="94">
        <f t="shared" si="5"/>
        <v>0</v>
      </c>
      <c r="O19" s="94">
        <f t="shared" si="2"/>
        <v>0</v>
      </c>
      <c r="P19" s="94"/>
      <c r="Q19" s="94">
        <f t="shared" si="3"/>
        <v>0</v>
      </c>
      <c r="R19" s="94">
        <f t="shared" si="4"/>
        <v>22</v>
      </c>
    </row>
    <row r="20" spans="1:18" ht="43.8" customHeight="1" x14ac:dyDescent="0.3">
      <c r="A20" s="69">
        <v>10</v>
      </c>
      <c r="B20" s="79" t="s">
        <v>30</v>
      </c>
      <c r="C20" s="81">
        <v>2</v>
      </c>
      <c r="D20" s="81"/>
      <c r="E20" s="80"/>
      <c r="F20" s="80"/>
      <c r="G20" s="80"/>
      <c r="H20" s="81">
        <f t="shared" si="0"/>
        <v>2</v>
      </c>
      <c r="I20" s="80">
        <v>0</v>
      </c>
      <c r="J20" s="80">
        <v>11</v>
      </c>
      <c r="K20" s="80" t="s">
        <v>14</v>
      </c>
      <c r="L20" s="80" t="s">
        <v>14</v>
      </c>
      <c r="M20" s="94">
        <f t="shared" si="1"/>
        <v>22</v>
      </c>
      <c r="N20" s="94">
        <f t="shared" si="5"/>
        <v>0</v>
      </c>
      <c r="O20" s="94">
        <f t="shared" si="2"/>
        <v>0</v>
      </c>
      <c r="P20" s="94"/>
      <c r="Q20" s="94">
        <f t="shared" si="3"/>
        <v>0</v>
      </c>
      <c r="R20" s="94">
        <f t="shared" si="4"/>
        <v>22</v>
      </c>
    </row>
    <row r="21" spans="1:18" ht="42" customHeight="1" x14ac:dyDescent="0.3">
      <c r="A21" s="69">
        <v>11</v>
      </c>
      <c r="B21" s="79" t="s">
        <v>95</v>
      </c>
      <c r="C21" s="81"/>
      <c r="D21" s="81">
        <v>2</v>
      </c>
      <c r="E21" s="80"/>
      <c r="F21" s="80"/>
      <c r="G21" s="80"/>
      <c r="H21" s="81">
        <f t="shared" si="0"/>
        <v>2</v>
      </c>
      <c r="I21" s="81">
        <v>1</v>
      </c>
      <c r="J21" s="81">
        <v>11</v>
      </c>
      <c r="K21" s="80" t="s">
        <v>14</v>
      </c>
      <c r="L21" s="80" t="s">
        <v>14</v>
      </c>
      <c r="M21" s="94">
        <f t="shared" si="1"/>
        <v>0</v>
      </c>
      <c r="N21" s="94">
        <f t="shared" si="5"/>
        <v>22</v>
      </c>
      <c r="O21" s="94">
        <f t="shared" si="2"/>
        <v>0</v>
      </c>
      <c r="P21" s="94"/>
      <c r="Q21" s="94">
        <f t="shared" si="3"/>
        <v>0</v>
      </c>
      <c r="R21" s="94">
        <f t="shared" si="4"/>
        <v>22</v>
      </c>
    </row>
    <row r="22" spans="1:18" ht="85.8" customHeight="1" x14ac:dyDescent="0.3">
      <c r="A22" s="69">
        <v>12</v>
      </c>
      <c r="B22" s="79" t="s">
        <v>28</v>
      </c>
      <c r="C22" s="81"/>
      <c r="D22" s="81">
        <v>5</v>
      </c>
      <c r="E22" s="80"/>
      <c r="F22" s="80"/>
      <c r="G22" s="80"/>
      <c r="H22" s="81">
        <f t="shared" si="0"/>
        <v>5</v>
      </c>
      <c r="I22" s="81">
        <v>2</v>
      </c>
      <c r="J22" s="81">
        <v>11</v>
      </c>
      <c r="K22" s="80" t="s">
        <v>14</v>
      </c>
      <c r="L22" s="80" t="s">
        <v>14</v>
      </c>
      <c r="M22" s="94">
        <f t="shared" si="1"/>
        <v>0</v>
      </c>
      <c r="N22" s="94">
        <f t="shared" si="5"/>
        <v>55</v>
      </c>
      <c r="O22" s="94">
        <f t="shared" si="2"/>
        <v>0</v>
      </c>
      <c r="P22" s="94"/>
      <c r="Q22" s="94">
        <f t="shared" si="3"/>
        <v>0</v>
      </c>
      <c r="R22" s="94">
        <f t="shared" si="4"/>
        <v>55</v>
      </c>
    </row>
    <row r="23" spans="1:18" ht="82.8" customHeight="1" x14ac:dyDescent="0.3">
      <c r="A23" s="69">
        <v>13</v>
      </c>
      <c r="B23" s="79" t="s">
        <v>66</v>
      </c>
      <c r="C23" s="81">
        <v>2</v>
      </c>
      <c r="D23" s="96"/>
      <c r="E23" s="95"/>
      <c r="F23" s="95"/>
      <c r="G23" s="95"/>
      <c r="H23" s="81">
        <f t="shared" si="0"/>
        <v>2</v>
      </c>
      <c r="I23" s="80">
        <v>0</v>
      </c>
      <c r="J23" s="80">
        <v>5</v>
      </c>
      <c r="K23" s="80" t="s">
        <v>14</v>
      </c>
      <c r="L23" s="15" t="s">
        <v>14</v>
      </c>
      <c r="M23" s="94">
        <f t="shared" si="1"/>
        <v>10</v>
      </c>
      <c r="N23" s="94">
        <f t="shared" si="5"/>
        <v>0</v>
      </c>
      <c r="O23" s="94">
        <f t="shared" si="2"/>
        <v>0</v>
      </c>
      <c r="P23" s="94"/>
      <c r="Q23" s="94">
        <f t="shared" si="3"/>
        <v>0</v>
      </c>
      <c r="R23" s="94">
        <f t="shared" si="4"/>
        <v>10</v>
      </c>
    </row>
    <row r="24" spans="1:18" ht="59.4" customHeight="1" x14ac:dyDescent="0.3">
      <c r="A24" s="69">
        <v>14</v>
      </c>
      <c r="B24" s="79" t="s">
        <v>96</v>
      </c>
      <c r="C24" s="81">
        <v>1</v>
      </c>
      <c r="D24" s="81">
        <v>1</v>
      </c>
      <c r="E24" s="95"/>
      <c r="F24" s="95"/>
      <c r="G24" s="95"/>
      <c r="H24" s="81">
        <f t="shared" si="0"/>
        <v>2</v>
      </c>
      <c r="I24" s="80">
        <v>1</v>
      </c>
      <c r="J24" s="80">
        <v>5</v>
      </c>
      <c r="K24" s="80" t="s">
        <v>14</v>
      </c>
      <c r="L24" s="80" t="s">
        <v>14</v>
      </c>
      <c r="M24" s="94">
        <f t="shared" si="1"/>
        <v>5</v>
      </c>
      <c r="N24" s="94">
        <f t="shared" si="5"/>
        <v>5</v>
      </c>
      <c r="O24" s="94">
        <f t="shared" si="2"/>
        <v>0</v>
      </c>
      <c r="P24" s="94"/>
      <c r="Q24" s="94">
        <f t="shared" si="3"/>
        <v>0</v>
      </c>
      <c r="R24" s="94">
        <f t="shared" si="4"/>
        <v>10</v>
      </c>
    </row>
    <row r="25" spans="1:18" ht="60" customHeight="1" x14ac:dyDescent="0.3">
      <c r="A25" s="69">
        <v>15</v>
      </c>
      <c r="B25" s="79" t="s">
        <v>97</v>
      </c>
      <c r="C25" s="81">
        <v>3</v>
      </c>
      <c r="D25" s="96">
        <v>2</v>
      </c>
      <c r="E25" s="96"/>
      <c r="F25" s="96"/>
      <c r="G25" s="96"/>
      <c r="H25" s="81">
        <f t="shared" si="0"/>
        <v>5</v>
      </c>
      <c r="I25" s="80">
        <v>1</v>
      </c>
      <c r="J25" s="80">
        <v>8</v>
      </c>
      <c r="K25" s="80" t="s">
        <v>14</v>
      </c>
      <c r="L25" s="80" t="s">
        <v>14</v>
      </c>
      <c r="M25" s="94">
        <f t="shared" si="1"/>
        <v>24</v>
      </c>
      <c r="N25" s="94">
        <f t="shared" si="5"/>
        <v>16</v>
      </c>
      <c r="O25" s="94">
        <f t="shared" si="2"/>
        <v>0</v>
      </c>
      <c r="P25" s="94"/>
      <c r="Q25" s="94">
        <f t="shared" si="3"/>
        <v>0</v>
      </c>
      <c r="R25" s="94">
        <f t="shared" si="4"/>
        <v>40</v>
      </c>
    </row>
    <row r="26" spans="1:18" ht="64.8" customHeight="1" x14ac:dyDescent="0.3">
      <c r="A26" s="69">
        <v>16</v>
      </c>
      <c r="B26" s="160" t="s">
        <v>98</v>
      </c>
      <c r="C26" s="81"/>
      <c r="D26" s="81">
        <v>1</v>
      </c>
      <c r="E26" s="95"/>
      <c r="F26" s="95"/>
      <c r="G26" s="95"/>
      <c r="H26" s="81">
        <f t="shared" si="0"/>
        <v>1</v>
      </c>
      <c r="I26" s="80">
        <v>1</v>
      </c>
      <c r="J26" s="80">
        <v>13</v>
      </c>
      <c r="K26" s="80" t="s">
        <v>14</v>
      </c>
      <c r="L26" s="80" t="s">
        <v>14</v>
      </c>
      <c r="M26" s="94">
        <f t="shared" si="1"/>
        <v>0</v>
      </c>
      <c r="N26" s="94">
        <f t="shared" si="5"/>
        <v>13</v>
      </c>
      <c r="O26" s="94">
        <f t="shared" si="2"/>
        <v>0</v>
      </c>
      <c r="P26" s="94"/>
      <c r="Q26" s="94">
        <f t="shared" si="3"/>
        <v>0</v>
      </c>
      <c r="R26" s="94">
        <f t="shared" si="4"/>
        <v>13</v>
      </c>
    </row>
    <row r="27" spans="1:18" ht="56.4" customHeight="1" x14ac:dyDescent="0.3">
      <c r="A27" s="69">
        <v>17</v>
      </c>
      <c r="B27" s="86" t="s">
        <v>99</v>
      </c>
      <c r="C27" s="97">
        <v>2</v>
      </c>
      <c r="D27" s="97"/>
      <c r="E27" s="98"/>
      <c r="F27" s="98"/>
      <c r="G27" s="98"/>
      <c r="H27" s="97">
        <f t="shared" si="0"/>
        <v>2</v>
      </c>
      <c r="I27" s="65">
        <v>0</v>
      </c>
      <c r="J27" s="65">
        <v>7</v>
      </c>
      <c r="K27" s="80" t="s">
        <v>14</v>
      </c>
      <c r="L27" s="80" t="s">
        <v>14</v>
      </c>
      <c r="M27" s="94">
        <f t="shared" si="1"/>
        <v>14</v>
      </c>
      <c r="N27" s="94">
        <f t="shared" si="5"/>
        <v>0</v>
      </c>
      <c r="O27" s="94">
        <f t="shared" si="2"/>
        <v>0</v>
      </c>
      <c r="P27" s="94"/>
      <c r="Q27" s="94">
        <f t="shared" si="3"/>
        <v>0</v>
      </c>
      <c r="R27" s="94">
        <f t="shared" si="4"/>
        <v>14</v>
      </c>
    </row>
    <row r="28" spans="1:18" ht="87.6" customHeight="1" x14ac:dyDescent="0.3">
      <c r="A28" s="69">
        <v>18</v>
      </c>
      <c r="B28" s="86" t="s">
        <v>100</v>
      </c>
      <c r="C28" s="97"/>
      <c r="D28" s="97">
        <v>1</v>
      </c>
      <c r="E28" s="161"/>
      <c r="F28" s="161"/>
      <c r="G28" s="98"/>
      <c r="H28" s="97">
        <f t="shared" si="0"/>
        <v>1</v>
      </c>
      <c r="I28" s="65">
        <v>1</v>
      </c>
      <c r="J28" s="65">
        <v>11</v>
      </c>
      <c r="K28" s="65" t="s">
        <v>14</v>
      </c>
      <c r="L28" s="65" t="s">
        <v>14</v>
      </c>
      <c r="M28" s="99">
        <f t="shared" si="1"/>
        <v>0</v>
      </c>
      <c r="N28" s="99">
        <f t="shared" si="5"/>
        <v>11</v>
      </c>
      <c r="O28" s="99">
        <f t="shared" si="2"/>
        <v>0</v>
      </c>
      <c r="P28" s="99"/>
      <c r="Q28" s="99">
        <f t="shared" si="3"/>
        <v>0</v>
      </c>
      <c r="R28" s="99">
        <f t="shared" si="4"/>
        <v>11</v>
      </c>
    </row>
    <row r="29" spans="1:18" ht="91.8" customHeight="1" x14ac:dyDescent="0.3">
      <c r="A29" s="69">
        <v>19</v>
      </c>
      <c r="B29" s="162" t="s">
        <v>101</v>
      </c>
      <c r="C29" s="163"/>
      <c r="D29" s="163">
        <v>1</v>
      </c>
      <c r="E29" s="163"/>
      <c r="F29" s="163"/>
      <c r="G29" s="163"/>
      <c r="H29" s="163">
        <f t="shared" si="0"/>
        <v>1</v>
      </c>
      <c r="I29" s="163">
        <v>1</v>
      </c>
      <c r="J29" s="163">
        <v>11</v>
      </c>
      <c r="K29" s="163" t="s">
        <v>14</v>
      </c>
      <c r="L29" s="163" t="s">
        <v>14</v>
      </c>
      <c r="M29" s="94">
        <f>C29*J29</f>
        <v>0</v>
      </c>
      <c r="N29" s="94">
        <f>D29*J29</f>
        <v>11</v>
      </c>
      <c r="O29" s="94">
        <f>E29*J29</f>
        <v>0</v>
      </c>
      <c r="P29" s="94"/>
      <c r="Q29" s="94">
        <f>G29*J29</f>
        <v>0</v>
      </c>
      <c r="R29" s="94">
        <f t="shared" si="4"/>
        <v>11</v>
      </c>
    </row>
    <row r="30" spans="1:18" ht="31.2" x14ac:dyDescent="0.3">
      <c r="A30" s="69">
        <v>20</v>
      </c>
      <c r="B30" s="162" t="s">
        <v>102</v>
      </c>
      <c r="C30" s="163"/>
      <c r="D30" s="163">
        <v>2</v>
      </c>
      <c r="E30" s="163"/>
      <c r="F30" s="163"/>
      <c r="G30" s="163"/>
      <c r="H30" s="163">
        <f t="shared" si="0"/>
        <v>2</v>
      </c>
      <c r="I30" s="163">
        <v>1</v>
      </c>
      <c r="J30" s="163">
        <v>11</v>
      </c>
      <c r="K30" s="163" t="s">
        <v>14</v>
      </c>
      <c r="L30" s="163" t="s">
        <v>14</v>
      </c>
      <c r="M30" s="94">
        <f>C30*J30</f>
        <v>0</v>
      </c>
      <c r="N30" s="94">
        <f>D30*J30</f>
        <v>22</v>
      </c>
      <c r="O30" s="94">
        <f>E30*J30</f>
        <v>0</v>
      </c>
      <c r="P30" s="94"/>
      <c r="Q30" s="94">
        <f>G30*J30</f>
        <v>0</v>
      </c>
      <c r="R30" s="94">
        <f t="shared" si="4"/>
        <v>22</v>
      </c>
    </row>
    <row r="31" spans="1:18" ht="58.2" customHeight="1" thickBot="1" x14ac:dyDescent="0.35">
      <c r="A31" s="69">
        <v>21</v>
      </c>
      <c r="B31" s="162" t="s">
        <v>103</v>
      </c>
      <c r="C31" s="163">
        <v>2</v>
      </c>
      <c r="D31" s="163">
        <v>2</v>
      </c>
      <c r="E31" s="163"/>
      <c r="F31" s="163"/>
      <c r="G31" s="163"/>
      <c r="H31" s="163">
        <f t="shared" si="0"/>
        <v>4</v>
      </c>
      <c r="I31" s="163">
        <v>0</v>
      </c>
      <c r="J31" s="163">
        <v>10</v>
      </c>
      <c r="K31" s="163" t="s">
        <v>14</v>
      </c>
      <c r="L31" s="163" t="s">
        <v>14</v>
      </c>
      <c r="M31" s="94">
        <f>C31*J31</f>
        <v>20</v>
      </c>
      <c r="N31" s="94">
        <f>D31*J31</f>
        <v>20</v>
      </c>
      <c r="O31" s="94">
        <f>E31*J31</f>
        <v>0</v>
      </c>
      <c r="P31" s="94"/>
      <c r="Q31" s="94">
        <f>G31*J31</f>
        <v>0</v>
      </c>
      <c r="R31" s="94">
        <f t="shared" si="4"/>
        <v>40</v>
      </c>
    </row>
    <row r="32" spans="1:18" ht="16.2" thickBot="1" x14ac:dyDescent="0.35">
      <c r="A32" s="178" t="s">
        <v>67</v>
      </c>
      <c r="B32" s="238"/>
      <c r="C32" s="164">
        <f t="shared" ref="C32:H32" si="6">SUM(C11:C31)</f>
        <v>19</v>
      </c>
      <c r="D32" s="164">
        <f t="shared" si="6"/>
        <v>43</v>
      </c>
      <c r="E32" s="164">
        <f t="shared" si="6"/>
        <v>17</v>
      </c>
      <c r="F32" s="164">
        <f t="shared" si="6"/>
        <v>0</v>
      </c>
      <c r="G32" s="164">
        <f t="shared" si="6"/>
        <v>0</v>
      </c>
      <c r="H32" s="164">
        <f t="shared" si="6"/>
        <v>79</v>
      </c>
      <c r="I32" s="164"/>
      <c r="J32" s="164">
        <f>SUM(J11:J31)</f>
        <v>198</v>
      </c>
      <c r="K32" s="164"/>
      <c r="L32" s="164"/>
      <c r="M32" s="165">
        <f t="shared" ref="M32:R32" si="7">SUM(M11:M31)</f>
        <v>177</v>
      </c>
      <c r="N32" s="165">
        <f t="shared" si="7"/>
        <v>345</v>
      </c>
      <c r="O32" s="165">
        <f t="shared" si="7"/>
        <v>73</v>
      </c>
      <c r="P32" s="165">
        <f t="shared" si="7"/>
        <v>0</v>
      </c>
      <c r="Q32" s="165">
        <f t="shared" si="7"/>
        <v>0</v>
      </c>
      <c r="R32" s="166">
        <f t="shared" si="7"/>
        <v>595</v>
      </c>
    </row>
    <row r="33" spans="1:18" ht="16.2" thickBot="1" x14ac:dyDescent="0.35">
      <c r="A33" s="276" t="s">
        <v>18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8"/>
    </row>
    <row r="34" spans="1:18" x14ac:dyDescent="0.3">
      <c r="A34" s="243" t="s">
        <v>0</v>
      </c>
      <c r="B34" s="246" t="s">
        <v>1</v>
      </c>
      <c r="C34" s="249" t="s">
        <v>2</v>
      </c>
      <c r="D34" s="250"/>
      <c r="E34" s="250"/>
      <c r="F34" s="250"/>
      <c r="G34" s="250"/>
      <c r="H34" s="250"/>
      <c r="I34" s="246" t="s">
        <v>3</v>
      </c>
      <c r="J34" s="246" t="s">
        <v>4</v>
      </c>
      <c r="K34" s="246" t="s">
        <v>5</v>
      </c>
      <c r="L34" s="246" t="s">
        <v>6</v>
      </c>
      <c r="M34" s="251" t="s">
        <v>7</v>
      </c>
      <c r="N34" s="251"/>
      <c r="O34" s="251"/>
      <c r="P34" s="251"/>
      <c r="Q34" s="251"/>
      <c r="R34" s="279"/>
    </row>
    <row r="35" spans="1:18" x14ac:dyDescent="0.3">
      <c r="A35" s="244"/>
      <c r="B35" s="247"/>
      <c r="C35" s="239" t="s">
        <v>45</v>
      </c>
      <c r="D35" s="239"/>
      <c r="E35" s="239"/>
      <c r="F35" s="239"/>
      <c r="G35" s="239"/>
      <c r="H35" s="239"/>
      <c r="I35" s="247"/>
      <c r="J35" s="247"/>
      <c r="K35" s="247"/>
      <c r="L35" s="247"/>
      <c r="M35" s="239" t="s">
        <v>8</v>
      </c>
      <c r="N35" s="241" t="s">
        <v>9</v>
      </c>
      <c r="O35" s="239" t="s">
        <v>46</v>
      </c>
      <c r="P35" s="241" t="s">
        <v>10</v>
      </c>
      <c r="Q35" s="239" t="s">
        <v>74</v>
      </c>
      <c r="R35" s="274" t="s">
        <v>11</v>
      </c>
    </row>
    <row r="36" spans="1:18" ht="15" thickBot="1" x14ac:dyDescent="0.35">
      <c r="A36" s="245"/>
      <c r="B36" s="248"/>
      <c r="C36" s="3" t="s">
        <v>8</v>
      </c>
      <c r="D36" s="3" t="s">
        <v>9</v>
      </c>
      <c r="E36" s="3" t="s">
        <v>46</v>
      </c>
      <c r="F36" s="3" t="s">
        <v>10</v>
      </c>
      <c r="G36" s="3" t="s">
        <v>74</v>
      </c>
      <c r="H36" s="4" t="s">
        <v>11</v>
      </c>
      <c r="I36" s="248"/>
      <c r="J36" s="248"/>
      <c r="K36" s="248"/>
      <c r="L36" s="248"/>
      <c r="M36" s="240"/>
      <c r="N36" s="242"/>
      <c r="O36" s="240"/>
      <c r="P36" s="242"/>
      <c r="Q36" s="240"/>
      <c r="R36" s="275"/>
    </row>
    <row r="37" spans="1:18" ht="57.6" customHeight="1" x14ac:dyDescent="0.3">
      <c r="A37" s="100">
        <v>1</v>
      </c>
      <c r="B37" s="101" t="s">
        <v>68</v>
      </c>
      <c r="C37" s="93">
        <v>2</v>
      </c>
      <c r="D37" s="93">
        <v>5</v>
      </c>
      <c r="E37" s="93"/>
      <c r="F37" s="93"/>
      <c r="G37" s="93"/>
      <c r="H37" s="93">
        <f t="shared" ref="H37:H50" si="8">SUM(C37:G37)</f>
        <v>7</v>
      </c>
      <c r="I37" s="93">
        <v>2</v>
      </c>
      <c r="J37" s="93">
        <v>11</v>
      </c>
      <c r="K37" s="120" t="s">
        <v>14</v>
      </c>
      <c r="L37" s="120" t="s">
        <v>14</v>
      </c>
      <c r="M37" s="167">
        <f>J37*C37</f>
        <v>22</v>
      </c>
      <c r="N37" s="167">
        <f>J37*D37</f>
        <v>55</v>
      </c>
      <c r="O37" s="167">
        <f t="shared" ref="O37:O50" si="9">J37*E37</f>
        <v>0</v>
      </c>
      <c r="P37" s="167">
        <f>F37*J37</f>
        <v>0</v>
      </c>
      <c r="Q37" s="167">
        <f t="shared" ref="Q37:Q50" si="10">J37*G37</f>
        <v>0</v>
      </c>
      <c r="R37" s="168">
        <f>Q37+O37+N37+M37+P37</f>
        <v>77</v>
      </c>
    </row>
    <row r="38" spans="1:18" ht="84" customHeight="1" x14ac:dyDescent="0.3">
      <c r="A38" s="100">
        <v>2</v>
      </c>
      <c r="B38" s="84" t="s">
        <v>69</v>
      </c>
      <c r="C38" s="94"/>
      <c r="D38" s="169">
        <v>9</v>
      </c>
      <c r="E38" s="94"/>
      <c r="F38" s="94"/>
      <c r="G38" s="94"/>
      <c r="H38" s="94">
        <f t="shared" si="8"/>
        <v>9</v>
      </c>
      <c r="I38" s="94">
        <v>1</v>
      </c>
      <c r="J38" s="94">
        <v>5</v>
      </c>
      <c r="K38" s="31" t="s">
        <v>14</v>
      </c>
      <c r="L38" s="31" t="s">
        <v>14</v>
      </c>
      <c r="M38" s="170">
        <f t="shared" ref="M38:M50" si="11">J38*C38</f>
        <v>0</v>
      </c>
      <c r="N38" s="170">
        <f t="shared" ref="N38:N50" si="12">J38*D38</f>
        <v>45</v>
      </c>
      <c r="O38" s="170">
        <f t="shared" si="9"/>
        <v>0</v>
      </c>
      <c r="P38" s="170">
        <f t="shared" ref="P38:P50" si="13">F38*J38</f>
        <v>0</v>
      </c>
      <c r="Q38" s="170">
        <f t="shared" si="10"/>
        <v>0</v>
      </c>
      <c r="R38" s="171">
        <f t="shared" ref="R38:R50" si="14">Q38+O38+N38+M38+P38</f>
        <v>45</v>
      </c>
    </row>
    <row r="39" spans="1:18" ht="74.400000000000006" customHeight="1" x14ac:dyDescent="0.3">
      <c r="A39" s="100">
        <v>3</v>
      </c>
      <c r="B39" s="84" t="s">
        <v>69</v>
      </c>
      <c r="C39" s="94"/>
      <c r="D39" s="169">
        <v>1</v>
      </c>
      <c r="E39" s="94"/>
      <c r="F39" s="94"/>
      <c r="G39" s="94"/>
      <c r="H39" s="94">
        <f t="shared" si="8"/>
        <v>1</v>
      </c>
      <c r="I39" s="94"/>
      <c r="J39" s="94">
        <v>3</v>
      </c>
      <c r="K39" s="31" t="s">
        <v>14</v>
      </c>
      <c r="L39" s="31" t="s">
        <v>14</v>
      </c>
      <c r="M39" s="170">
        <f t="shared" si="11"/>
        <v>0</v>
      </c>
      <c r="N39" s="170">
        <f t="shared" si="12"/>
        <v>3</v>
      </c>
      <c r="O39" s="170">
        <f t="shared" si="9"/>
        <v>0</v>
      </c>
      <c r="P39" s="170">
        <f t="shared" si="13"/>
        <v>0</v>
      </c>
      <c r="Q39" s="170">
        <f t="shared" si="10"/>
        <v>0</v>
      </c>
      <c r="R39" s="171">
        <f t="shared" si="14"/>
        <v>3</v>
      </c>
    </row>
    <row r="40" spans="1:18" ht="48" customHeight="1" x14ac:dyDescent="0.3">
      <c r="A40" s="100">
        <v>4</v>
      </c>
      <c r="B40" s="84" t="s">
        <v>70</v>
      </c>
      <c r="C40" s="94"/>
      <c r="D40" s="94">
        <v>1</v>
      </c>
      <c r="E40" s="94">
        <v>2</v>
      </c>
      <c r="F40" s="94">
        <v>1</v>
      </c>
      <c r="G40" s="94"/>
      <c r="H40" s="94">
        <f t="shared" si="8"/>
        <v>4</v>
      </c>
      <c r="I40" s="94">
        <v>2</v>
      </c>
      <c r="J40" s="94">
        <v>10</v>
      </c>
      <c r="K40" s="31" t="s">
        <v>14</v>
      </c>
      <c r="L40" s="31" t="s">
        <v>14</v>
      </c>
      <c r="M40" s="170">
        <f t="shared" si="11"/>
        <v>0</v>
      </c>
      <c r="N40" s="170">
        <f t="shared" si="12"/>
        <v>10</v>
      </c>
      <c r="O40" s="170">
        <f t="shared" si="9"/>
        <v>20</v>
      </c>
      <c r="P40" s="170">
        <f t="shared" si="13"/>
        <v>10</v>
      </c>
      <c r="Q40" s="170">
        <f t="shared" si="10"/>
        <v>0</v>
      </c>
      <c r="R40" s="171">
        <f t="shared" si="14"/>
        <v>40</v>
      </c>
    </row>
    <row r="41" spans="1:18" ht="48" customHeight="1" x14ac:dyDescent="0.3">
      <c r="A41" s="100">
        <v>5</v>
      </c>
      <c r="B41" s="84" t="s">
        <v>35</v>
      </c>
      <c r="C41" s="94">
        <v>2</v>
      </c>
      <c r="D41" s="169">
        <v>3</v>
      </c>
      <c r="E41" s="94"/>
      <c r="F41" s="94"/>
      <c r="G41" s="94"/>
      <c r="H41" s="94">
        <f t="shared" si="8"/>
        <v>5</v>
      </c>
      <c r="I41" s="94">
        <v>2</v>
      </c>
      <c r="J41" s="94">
        <v>11</v>
      </c>
      <c r="K41" s="31" t="s">
        <v>14</v>
      </c>
      <c r="L41" s="31" t="s">
        <v>14</v>
      </c>
      <c r="M41" s="170">
        <f t="shared" si="11"/>
        <v>22</v>
      </c>
      <c r="N41" s="170">
        <f t="shared" si="12"/>
        <v>33</v>
      </c>
      <c r="O41" s="170">
        <f t="shared" si="9"/>
        <v>0</v>
      </c>
      <c r="P41" s="170">
        <f t="shared" si="13"/>
        <v>0</v>
      </c>
      <c r="Q41" s="170">
        <f t="shared" si="10"/>
        <v>0</v>
      </c>
      <c r="R41" s="171">
        <f t="shared" si="14"/>
        <v>55</v>
      </c>
    </row>
    <row r="42" spans="1:18" ht="47.4" customHeight="1" x14ac:dyDescent="0.3">
      <c r="A42" s="100">
        <v>6</v>
      </c>
      <c r="B42" s="84" t="s">
        <v>35</v>
      </c>
      <c r="C42" s="94">
        <v>2</v>
      </c>
      <c r="D42" s="169"/>
      <c r="E42" s="94"/>
      <c r="F42" s="94"/>
      <c r="G42" s="94"/>
      <c r="H42" s="94">
        <f t="shared" si="8"/>
        <v>2</v>
      </c>
      <c r="I42" s="94"/>
      <c r="J42" s="94">
        <v>10</v>
      </c>
      <c r="K42" s="31" t="s">
        <v>14</v>
      </c>
      <c r="L42" s="31" t="s">
        <v>14</v>
      </c>
      <c r="M42" s="170">
        <f t="shared" si="11"/>
        <v>20</v>
      </c>
      <c r="N42" s="170">
        <f t="shared" si="12"/>
        <v>0</v>
      </c>
      <c r="O42" s="170">
        <f t="shared" si="9"/>
        <v>0</v>
      </c>
      <c r="P42" s="170">
        <f t="shared" si="13"/>
        <v>0</v>
      </c>
      <c r="Q42" s="170">
        <f t="shared" si="10"/>
        <v>0</v>
      </c>
      <c r="R42" s="171">
        <f t="shared" si="14"/>
        <v>20</v>
      </c>
    </row>
    <row r="43" spans="1:18" ht="46.8" customHeight="1" x14ac:dyDescent="0.3">
      <c r="A43" s="100">
        <v>7</v>
      </c>
      <c r="B43" s="84" t="s">
        <v>36</v>
      </c>
      <c r="C43" s="94">
        <v>1</v>
      </c>
      <c r="D43" s="169"/>
      <c r="E43" s="94"/>
      <c r="F43" s="94"/>
      <c r="G43" s="94"/>
      <c r="H43" s="94">
        <f t="shared" si="8"/>
        <v>1</v>
      </c>
      <c r="I43" s="94"/>
      <c r="J43" s="94">
        <v>2</v>
      </c>
      <c r="K43" s="31" t="s">
        <v>14</v>
      </c>
      <c r="L43" s="31" t="s">
        <v>14</v>
      </c>
      <c r="M43" s="170">
        <f t="shared" si="11"/>
        <v>2</v>
      </c>
      <c r="N43" s="170">
        <f t="shared" si="12"/>
        <v>0</v>
      </c>
      <c r="O43" s="170">
        <f t="shared" si="9"/>
        <v>0</v>
      </c>
      <c r="P43" s="170">
        <f t="shared" si="13"/>
        <v>0</v>
      </c>
      <c r="Q43" s="170">
        <f t="shared" si="10"/>
        <v>0</v>
      </c>
      <c r="R43" s="171">
        <f t="shared" si="14"/>
        <v>2</v>
      </c>
    </row>
    <row r="44" spans="1:18" ht="43.2" customHeight="1" x14ac:dyDescent="0.3">
      <c r="A44" s="100">
        <v>8</v>
      </c>
      <c r="B44" s="84" t="s">
        <v>36</v>
      </c>
      <c r="C44" s="94"/>
      <c r="D44" s="169">
        <v>1</v>
      </c>
      <c r="E44" s="94"/>
      <c r="F44" s="94"/>
      <c r="G44" s="94"/>
      <c r="H44" s="94">
        <f t="shared" si="8"/>
        <v>1</v>
      </c>
      <c r="I44" s="94"/>
      <c r="J44" s="94">
        <v>3</v>
      </c>
      <c r="K44" s="31" t="s">
        <v>14</v>
      </c>
      <c r="L44" s="31" t="s">
        <v>14</v>
      </c>
      <c r="M44" s="170">
        <f t="shared" si="11"/>
        <v>0</v>
      </c>
      <c r="N44" s="170">
        <f t="shared" si="12"/>
        <v>3</v>
      </c>
      <c r="O44" s="170">
        <f t="shared" si="9"/>
        <v>0</v>
      </c>
      <c r="P44" s="170">
        <f t="shared" si="13"/>
        <v>0</v>
      </c>
      <c r="Q44" s="170">
        <f t="shared" si="10"/>
        <v>0</v>
      </c>
      <c r="R44" s="171">
        <f t="shared" si="14"/>
        <v>3</v>
      </c>
    </row>
    <row r="45" spans="1:18" ht="45" customHeight="1" x14ac:dyDescent="0.3">
      <c r="A45" s="100">
        <v>9</v>
      </c>
      <c r="B45" s="84" t="s">
        <v>36</v>
      </c>
      <c r="C45" s="94">
        <v>1</v>
      </c>
      <c r="D45" s="103"/>
      <c r="E45" s="103"/>
      <c r="F45" s="103"/>
      <c r="G45" s="103"/>
      <c r="H45" s="94">
        <f t="shared" si="8"/>
        <v>1</v>
      </c>
      <c r="I45" s="94">
        <v>2</v>
      </c>
      <c r="J45" s="94">
        <v>9</v>
      </c>
      <c r="K45" s="31" t="s">
        <v>14</v>
      </c>
      <c r="L45" s="31" t="s">
        <v>14</v>
      </c>
      <c r="M45" s="170">
        <f t="shared" si="11"/>
        <v>9</v>
      </c>
      <c r="N45" s="170">
        <f t="shared" si="12"/>
        <v>0</v>
      </c>
      <c r="O45" s="170">
        <f t="shared" si="9"/>
        <v>0</v>
      </c>
      <c r="P45" s="170">
        <f t="shared" si="13"/>
        <v>0</v>
      </c>
      <c r="Q45" s="170">
        <f t="shared" si="10"/>
        <v>0</v>
      </c>
      <c r="R45" s="171">
        <f t="shared" si="14"/>
        <v>9</v>
      </c>
    </row>
    <row r="46" spans="1:18" ht="49.2" customHeight="1" x14ac:dyDescent="0.3">
      <c r="A46" s="100">
        <v>10</v>
      </c>
      <c r="B46" s="84" t="s">
        <v>38</v>
      </c>
      <c r="C46" s="169">
        <v>3</v>
      </c>
      <c r="D46" s="94"/>
      <c r="E46" s="94"/>
      <c r="F46" s="94"/>
      <c r="G46" s="94"/>
      <c r="H46" s="94">
        <f t="shared" si="8"/>
        <v>3</v>
      </c>
      <c r="I46" s="94">
        <v>1</v>
      </c>
      <c r="J46" s="94">
        <v>5</v>
      </c>
      <c r="K46" s="31" t="s">
        <v>14</v>
      </c>
      <c r="L46" s="31" t="s">
        <v>14</v>
      </c>
      <c r="M46" s="170">
        <f t="shared" si="11"/>
        <v>15</v>
      </c>
      <c r="N46" s="170">
        <f t="shared" si="12"/>
        <v>0</v>
      </c>
      <c r="O46" s="170">
        <f t="shared" si="9"/>
        <v>0</v>
      </c>
      <c r="P46" s="170">
        <f t="shared" si="13"/>
        <v>0</v>
      </c>
      <c r="Q46" s="170">
        <f t="shared" si="10"/>
        <v>0</v>
      </c>
      <c r="R46" s="171">
        <f t="shared" si="14"/>
        <v>15</v>
      </c>
    </row>
    <row r="47" spans="1:18" ht="31.2" x14ac:dyDescent="0.3">
      <c r="A47" s="100">
        <v>11</v>
      </c>
      <c r="B47" s="84" t="s">
        <v>37</v>
      </c>
      <c r="C47" s="169">
        <v>5</v>
      </c>
      <c r="D47" s="94">
        <v>1</v>
      </c>
      <c r="E47" s="94"/>
      <c r="F47" s="94"/>
      <c r="G47" s="94"/>
      <c r="H47" s="94">
        <f t="shared" si="8"/>
        <v>6</v>
      </c>
      <c r="I47" s="94">
        <v>2</v>
      </c>
      <c r="J47" s="94">
        <v>10</v>
      </c>
      <c r="K47" s="31" t="s">
        <v>14</v>
      </c>
      <c r="L47" s="31" t="s">
        <v>14</v>
      </c>
      <c r="M47" s="170">
        <f t="shared" si="11"/>
        <v>50</v>
      </c>
      <c r="N47" s="170">
        <f t="shared" si="12"/>
        <v>10</v>
      </c>
      <c r="O47" s="170">
        <f t="shared" si="9"/>
        <v>0</v>
      </c>
      <c r="P47" s="170">
        <f t="shared" si="13"/>
        <v>0</v>
      </c>
      <c r="Q47" s="170">
        <f t="shared" si="10"/>
        <v>0</v>
      </c>
      <c r="R47" s="171">
        <f t="shared" si="14"/>
        <v>60</v>
      </c>
    </row>
    <row r="48" spans="1:18" ht="55.2" customHeight="1" x14ac:dyDescent="0.3">
      <c r="A48" s="100">
        <v>12</v>
      </c>
      <c r="B48" s="84" t="s">
        <v>71</v>
      </c>
      <c r="C48" s="94">
        <v>5</v>
      </c>
      <c r="D48" s="169">
        <v>4</v>
      </c>
      <c r="E48" s="94"/>
      <c r="F48" s="94"/>
      <c r="G48" s="94"/>
      <c r="H48" s="94">
        <f t="shared" si="8"/>
        <v>9</v>
      </c>
      <c r="I48" s="94">
        <v>4</v>
      </c>
      <c r="J48" s="94">
        <v>12</v>
      </c>
      <c r="K48" s="31" t="s">
        <v>14</v>
      </c>
      <c r="L48" s="31" t="s">
        <v>14</v>
      </c>
      <c r="M48" s="170">
        <f t="shared" si="11"/>
        <v>60</v>
      </c>
      <c r="N48" s="170">
        <f t="shared" si="12"/>
        <v>48</v>
      </c>
      <c r="O48" s="170">
        <f t="shared" si="9"/>
        <v>0</v>
      </c>
      <c r="P48" s="170">
        <f t="shared" si="13"/>
        <v>0</v>
      </c>
      <c r="Q48" s="170">
        <f t="shared" si="10"/>
        <v>0</v>
      </c>
      <c r="R48" s="171">
        <f t="shared" si="14"/>
        <v>108</v>
      </c>
    </row>
    <row r="49" spans="1:18" ht="57" customHeight="1" x14ac:dyDescent="0.3">
      <c r="A49" s="100">
        <v>13</v>
      </c>
      <c r="B49" s="84" t="s">
        <v>41</v>
      </c>
      <c r="C49" s="169">
        <v>4</v>
      </c>
      <c r="D49" s="169">
        <v>5</v>
      </c>
      <c r="E49" s="169">
        <v>1</v>
      </c>
      <c r="F49" s="169">
        <v>2</v>
      </c>
      <c r="G49" s="169"/>
      <c r="H49" s="169">
        <f t="shared" si="8"/>
        <v>12</v>
      </c>
      <c r="I49" s="94">
        <v>2</v>
      </c>
      <c r="J49" s="94">
        <v>8</v>
      </c>
      <c r="K49" s="31" t="s">
        <v>14</v>
      </c>
      <c r="L49" s="31" t="s">
        <v>14</v>
      </c>
      <c r="M49" s="170">
        <f t="shared" si="11"/>
        <v>32</v>
      </c>
      <c r="N49" s="170">
        <f t="shared" si="12"/>
        <v>40</v>
      </c>
      <c r="O49" s="170">
        <f t="shared" si="9"/>
        <v>8</v>
      </c>
      <c r="P49" s="170">
        <f t="shared" si="13"/>
        <v>16</v>
      </c>
      <c r="Q49" s="170">
        <f t="shared" si="10"/>
        <v>0</v>
      </c>
      <c r="R49" s="171">
        <f t="shared" si="14"/>
        <v>96</v>
      </c>
    </row>
    <row r="50" spans="1:18" ht="31.8" thickBot="1" x14ac:dyDescent="0.35">
      <c r="A50" s="100">
        <v>14</v>
      </c>
      <c r="B50" s="104" t="s">
        <v>39</v>
      </c>
      <c r="C50" s="172">
        <v>2</v>
      </c>
      <c r="D50" s="172">
        <v>1</v>
      </c>
      <c r="E50" s="99"/>
      <c r="F50" s="99"/>
      <c r="G50" s="99"/>
      <c r="H50" s="99">
        <f t="shared" si="8"/>
        <v>3</v>
      </c>
      <c r="I50" s="99"/>
      <c r="J50" s="99">
        <v>13</v>
      </c>
      <c r="K50" s="36" t="s">
        <v>14</v>
      </c>
      <c r="L50" s="36" t="s">
        <v>14</v>
      </c>
      <c r="M50" s="173">
        <f t="shared" si="11"/>
        <v>26</v>
      </c>
      <c r="N50" s="173">
        <f t="shared" si="12"/>
        <v>13</v>
      </c>
      <c r="O50" s="173">
        <f t="shared" si="9"/>
        <v>0</v>
      </c>
      <c r="P50" s="173">
        <f t="shared" si="13"/>
        <v>0</v>
      </c>
      <c r="Q50" s="173">
        <f t="shared" si="10"/>
        <v>0</v>
      </c>
      <c r="R50" s="174">
        <f t="shared" si="14"/>
        <v>39</v>
      </c>
    </row>
    <row r="51" spans="1:18" ht="16.2" thickBot="1" x14ac:dyDescent="0.35">
      <c r="A51" s="178" t="s">
        <v>67</v>
      </c>
      <c r="B51" s="238"/>
      <c r="C51" s="175">
        <f t="shared" ref="C51:H51" si="15">SUM(C37:C50)</f>
        <v>27</v>
      </c>
      <c r="D51" s="165">
        <f t="shared" si="15"/>
        <v>31</v>
      </c>
      <c r="E51" s="165">
        <f t="shared" si="15"/>
        <v>3</v>
      </c>
      <c r="F51" s="165">
        <f t="shared" si="15"/>
        <v>3</v>
      </c>
      <c r="G51" s="165">
        <f t="shared" si="15"/>
        <v>0</v>
      </c>
      <c r="H51" s="165">
        <f t="shared" si="15"/>
        <v>64</v>
      </c>
      <c r="I51" s="62"/>
      <c r="J51" s="62">
        <f>SUM(J37:J50)</f>
        <v>112</v>
      </c>
      <c r="K51" s="62"/>
      <c r="L51" s="62"/>
      <c r="M51" s="165">
        <f t="shared" ref="M51:R51" si="16">SUM(M37:M50)</f>
        <v>258</v>
      </c>
      <c r="N51" s="165">
        <f t="shared" si="16"/>
        <v>260</v>
      </c>
      <c r="O51" s="165">
        <f t="shared" si="16"/>
        <v>28</v>
      </c>
      <c r="P51" s="165">
        <f t="shared" si="16"/>
        <v>26</v>
      </c>
      <c r="Q51" s="62">
        <f t="shared" si="16"/>
        <v>0</v>
      </c>
      <c r="R51" s="176">
        <f t="shared" si="16"/>
        <v>572</v>
      </c>
    </row>
    <row r="52" spans="1:18" ht="16.2" thickBot="1" x14ac:dyDescent="0.35">
      <c r="A52" s="178" t="s">
        <v>67</v>
      </c>
      <c r="B52" s="238"/>
      <c r="C52" s="164">
        <f t="shared" ref="C52:H52" si="17">SUM(C32,C51)</f>
        <v>46</v>
      </c>
      <c r="D52" s="164">
        <f t="shared" si="17"/>
        <v>74</v>
      </c>
      <c r="E52" s="164">
        <f t="shared" si="17"/>
        <v>20</v>
      </c>
      <c r="F52" s="164">
        <f t="shared" si="17"/>
        <v>3</v>
      </c>
      <c r="G52" s="164">
        <f t="shared" si="17"/>
        <v>0</v>
      </c>
      <c r="H52" s="164">
        <f t="shared" si="17"/>
        <v>143</v>
      </c>
      <c r="I52" s="164"/>
      <c r="J52" s="164">
        <f>SUM(J32,J51)</f>
        <v>310</v>
      </c>
      <c r="K52" s="164"/>
      <c r="L52" s="164"/>
      <c r="M52" s="177">
        <f>SUM(M32,M51)</f>
        <v>435</v>
      </c>
      <c r="N52" s="177">
        <f>SUM(N32,N51)</f>
        <v>605</v>
      </c>
      <c r="O52" s="177">
        <f>SUM(O32,O51)</f>
        <v>101</v>
      </c>
      <c r="P52" s="177">
        <f>SUM(P32+P51)</f>
        <v>26</v>
      </c>
      <c r="Q52" s="177">
        <f>SUM(Q51+Q32)</f>
        <v>0</v>
      </c>
      <c r="R52" s="177">
        <f>R51+R32</f>
        <v>1167</v>
      </c>
    </row>
  </sheetData>
  <mergeCells count="40">
    <mergeCell ref="A7:R7"/>
    <mergeCell ref="A1:B1"/>
    <mergeCell ref="A2:R2"/>
    <mergeCell ref="A3:R3"/>
    <mergeCell ref="A4:R4"/>
    <mergeCell ref="A6:R6"/>
    <mergeCell ref="A8:A10"/>
    <mergeCell ref="B8:B10"/>
    <mergeCell ref="C8:H8"/>
    <mergeCell ref="I8:I10"/>
    <mergeCell ref="J8:J10"/>
    <mergeCell ref="L8:L10"/>
    <mergeCell ref="M8:R8"/>
    <mergeCell ref="C9:H9"/>
    <mergeCell ref="M9:M10"/>
    <mergeCell ref="N9:N10"/>
    <mergeCell ref="O9:O10"/>
    <mergeCell ref="P9:P10"/>
    <mergeCell ref="Q9:Q10"/>
    <mergeCell ref="R9:R10"/>
    <mergeCell ref="K8:K10"/>
    <mergeCell ref="A32:B32"/>
    <mergeCell ref="A33:R33"/>
    <mergeCell ref="A34:A36"/>
    <mergeCell ref="B34:B36"/>
    <mergeCell ref="C34:H34"/>
    <mergeCell ref="I34:I36"/>
    <mergeCell ref="J34:J36"/>
    <mergeCell ref="K34:K36"/>
    <mergeCell ref="L34:L36"/>
    <mergeCell ref="M34:R34"/>
    <mergeCell ref="R35:R36"/>
    <mergeCell ref="A51:B51"/>
    <mergeCell ref="A52:B52"/>
    <mergeCell ref="C35:H35"/>
    <mergeCell ref="M35:M36"/>
    <mergeCell ref="N35:N36"/>
    <mergeCell ref="O35:O36"/>
    <mergeCell ref="P35:P36"/>
    <mergeCell ref="Q35:Q3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Прил. КП 2026 по ФССП</vt:lpstr>
      <vt:lpstr>Прил. к КП 2026 ВС и МНАР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_Baranov L.Yu.</dc:creator>
  <cp:lastModifiedBy>Александр Шкуров</cp:lastModifiedBy>
  <dcterms:created xsi:type="dcterms:W3CDTF">2026-01-23T09:14:59Z</dcterms:created>
  <dcterms:modified xsi:type="dcterms:W3CDTF">2026-01-23T11:24:17Z</dcterms:modified>
</cp:coreProperties>
</file>